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How To Use" state="visible" r:id="rId4"/>
    <sheet sheetId="2" name="Trades" state="visible" r:id="rId5"/>
    <sheet sheetId="3" name="Summary" state="visible" r:id="rId6"/>
    <sheet sheetId="4" name="By Strategy" state="visible" r:id="rId7"/>
  </sheets>
  <calcPr calcId="171027" fullCalcOnLoad="1"/>
</workbook>
</file>

<file path=xl/sharedStrings.xml><?xml version="1.0" encoding="utf-8"?>
<sst xmlns="http://schemas.openxmlformats.org/spreadsheetml/2006/main" count="133" uniqueCount="93">
  <si>
    <t>Trading Journal Template</t>
  </si>
  <si>
    <t>Free from ExpectancyIQ. Guide and formula notes: https://expectancyiq.com/trading-journal-template</t>
  </si>
  <si>
    <t/>
  </si>
  <si>
    <t>1. Delete the 12 example rows on the Trades sheet (select rows 2 to 13, clear contents of the yellow columns only).</t>
  </si>
  <si>
    <t>2. Enter your starting balance on the Summary sheet (cell B3).</t>
  </si>
  <si>
    <t>3. Add one row per closed trade on Trades. Fill the yellow columns; the grey and white formula columns calculate themselves.</t>
  </si>
  <si>
    <t>4. Point Value is dollars per 1.00 price move per contract: MES 5, ES 50, MNQ 2, NQ 20, CL 1,000, GC 100, 6E 125,000.</t>
  </si>
  <si>
    <t xml:space="preserve">   Forex: 100,000 for one standard lot of a USD-quoted pair (EURUSD, GBPUSD) with Qty in lots.</t>
  </si>
  <si>
    <t>5. Keep rows in exit-time order. Cumulative P&amp;L, Peak and Drawdown run top to bottom.</t>
  </si>
  <si>
    <t>6. Add your own setups in column A of the By Strategy sheet; they feed the Strategy drop-down.</t>
  </si>
  <si>
    <t>Formulas are pre-filled for 1000 trades. For more, copy the last row down and extend the ranges on Summary and By Strategy.</t>
  </si>
  <si>
    <t>Don't sort the Trades sheet by anything except Exit Time, or the drawdown columns will be wrong.</t>
  </si>
  <si>
    <t>Moving to ExpectancyIQ later: save the Trades sheet as CSV and import it. The column names map automatically.</t>
  </si>
  <si>
    <t>Where a spreadsheet stops working: https://expectancyiq.com/blog/trading-journal-vs-excel</t>
  </si>
  <si>
    <t>Educational use only, not financial advice. Example rows are made up.</t>
  </si>
  <si>
    <t>Entry Time</t>
  </si>
  <si>
    <t>Exit Time</t>
  </si>
  <si>
    <t>Symbol</t>
  </si>
  <si>
    <t>Side</t>
  </si>
  <si>
    <t>Qty</t>
  </si>
  <si>
    <t>Entry Price</t>
  </si>
  <si>
    <t>Exit Price</t>
  </si>
  <si>
    <t>Point Value</t>
  </si>
  <si>
    <t>Gross P&amp;L</t>
  </si>
  <si>
    <t>Fees</t>
  </si>
  <si>
    <t>Net P&amp;L</t>
  </si>
  <si>
    <t>Risk $</t>
  </si>
  <si>
    <t>R Multiple</t>
  </si>
  <si>
    <t>Result</t>
  </si>
  <si>
    <t>Strategy</t>
  </si>
  <si>
    <t>Mistakes</t>
  </si>
  <si>
    <t>Tags</t>
  </si>
  <si>
    <t>Notes</t>
  </si>
  <si>
    <t>Cumulative P&amp;L</t>
  </si>
  <si>
    <t>Peak</t>
  </si>
  <si>
    <t>Drawdown</t>
  </si>
  <si>
    <t>Drawdown %</t>
  </si>
  <si>
    <t>MES</t>
  </si>
  <si>
    <t>Long</t>
  </si>
  <si>
    <t>Opening range breakout</t>
  </si>
  <si>
    <t>A-setup</t>
  </si>
  <si>
    <t>Clean break of the 15-minute range.</t>
  </si>
  <si>
    <t>Short</t>
  </si>
  <si>
    <t>VWAP pullback</t>
  </si>
  <si>
    <t>Early entry</t>
  </si>
  <si>
    <t>Sold before price reached VWAP.</t>
  </si>
  <si>
    <t>MNQ</t>
  </si>
  <si>
    <t>Trend continuation</t>
  </si>
  <si>
    <t>Moved stop</t>
  </si>
  <si>
    <t>Widened the stop once, then took the loss anyway.</t>
  </si>
  <si>
    <t>CL</t>
  </si>
  <si>
    <t>Chased entry</t>
  </si>
  <si>
    <t>6E</t>
  </si>
  <si>
    <t>London session.</t>
  </si>
  <si>
    <t>Ignored stop</t>
  </si>
  <si>
    <t>Stop was 15 points; held for 34.</t>
  </si>
  <si>
    <t>Summary</t>
  </si>
  <si>
    <t>Starting balance</t>
  </si>
  <si>
    <t>Enter yours. Return % and drawdown % are measured from it.</t>
  </si>
  <si>
    <t>Trades</t>
  </si>
  <si>
    <t>Closed trades with a Net P&amp;L.</t>
  </si>
  <si>
    <t>Wins</t>
  </si>
  <si>
    <t>Trades that made money after fees.</t>
  </si>
  <si>
    <t>Losses</t>
  </si>
  <si>
    <t>Trades that lost money after fees.</t>
  </si>
  <si>
    <t>Win rate</t>
  </si>
  <si>
    <t>Scratches are left out, so a flat trade doesn't count as a loss.</t>
  </si>
  <si>
    <t>Total after fees.</t>
  </si>
  <si>
    <t>Return on starting balance</t>
  </si>
  <si>
    <t>Simple % return. Deposits and withdrawals will distort it.</t>
  </si>
  <si>
    <t>Average win</t>
  </si>
  <si>
    <t>Mean of the winners.</t>
  </si>
  <si>
    <t>Average loss</t>
  </si>
  <si>
    <t>Mean of the losers (a negative number).</t>
  </si>
  <si>
    <t>Win/loss ratio</t>
  </si>
  <si>
    <t>How many losers one average winner pays for.</t>
  </si>
  <si>
    <t>Break-even win rate</t>
  </si>
  <si>
    <t>The win rate you need at this ratio just to break even.</t>
  </si>
  <si>
    <t>Profit factor</t>
  </si>
  <si>
    <t>Above 1 makes money; 1.5 or more is solid over a large sample.</t>
  </si>
  <si>
    <t>Expectancy per trade</t>
  </si>
  <si>
    <t>The average result of one trade: the number that says whether you have an edge.</t>
  </si>
  <si>
    <t>Average R</t>
  </si>
  <si>
    <t>Expectancy in units of risk, comparable across account sizes.</t>
  </si>
  <si>
    <t>Largest win</t>
  </si>
  <si>
    <t>One outsized winner can carry a month; check how much.</t>
  </si>
  <si>
    <t>Largest loss</t>
  </si>
  <si>
    <t>Compare with Risk $: anything far past it is a broken stop.</t>
  </si>
  <si>
    <t>Max drawdown</t>
  </si>
  <si>
    <t>Deepest drop from a running peak, trade by trade.</t>
  </si>
  <si>
    <t>Max drawdown %</t>
  </si>
  <si>
    <t>The same drop as a share of the account at its peak.</t>
  </si>
  <si>
    <t>Expectancy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</si>
</sst>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-mm-dd hh:mm"/>
    <numFmt numFmtId="165" formatCode="&quot;$&quot;#,##0.00;[Red]-&quot;$&quot;#,##0.00"/>
    <numFmt numFmtId="166" formatCode="0.00&quot;R&quot;"/>
    <numFmt numFmtId="167" formatCode="0.0%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  <color rgb="FFFFFFFF"/>
    </font>
    <font>
      <color rgb="FF6B7280"/>
    </font>
  </fonts>
  <fills count="5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FFFBEB"/>
      </patternFill>
    </fill>
    <fill>
      <patternFill patternType="solid">
        <fgColor rgb="FF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vertical="center"/>
    </xf>
    <xf numFmtId="164" fontId="0" fillId="3" borderId="0" xfId="0" applyNumberFormat="1" applyFill="1"/>
    <xf numFmtId="0" fontId="0" fillId="3" borderId="0" xfId="0" applyFill="1"/>
    <xf numFmtId="165" fontId="0" fillId="0" borderId="0" xfId="0" applyNumberFormat="1"/>
    <xf numFmtId="165" fontId="0" fillId="3" borderId="0" xfId="0" applyNumberFormat="1" applyFill="1"/>
    <xf numFmtId="2" fontId="0" fillId="3" borderId="0" xfId="0" applyNumberFormat="1" applyFill="1"/>
    <xf numFmtId="166" fontId="0" fillId="0" borderId="0" xfId="0" applyNumberFormat="1"/>
    <xf numFmtId="165" fontId="3" fillId="4" borderId="0" xfId="0" applyNumberFormat="1" applyFont="1" applyFill="1"/>
    <xf numFmtId="167" fontId="3" fillId="4" borderId="0" xfId="0" applyNumberFormat="1" applyFont="1" applyFill="1"/>
    <xf numFmtId="0" fontId="1" fillId="0" borderId="0" xfId="0" applyFont="1"/>
    <xf numFmtId="1" fontId="0" fillId="0" borderId="0" xfId="0" applyNumberFormat="1"/>
    <xf numFmtId="0" fontId="3" fillId="0" borderId="0" xfId="0" applyFont="1"/>
    <xf numFmtId="167" fontId="0" fillId="0" borderId="0" xfId="0" applyNumberFormat="1"/>
    <xf numFmtId="2" fontId="0" fillId="0" borderId="0" xfId="0" applyNumberFormat="1"/>
    <xf numFmtId="0" fontId="2" fillId="2" borderId="0" xfId="0" applyFont="1" applyFill="1"/>
  </cellXfs>
  <cellStyles count="1">
    <cellStyle name="Normal" xfId="0" builtinId="0"/>
  </cellStyles>
  <dxfs count="2">
    <dxf>
      <font>
        <color rgb="FF15803D"/>
      </font>
    </dxf>
    <dxf>
      <font>
        <color rgb="FFB91C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11827"/>
  </sheetPr>
  <dimension ref="A1:A18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2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2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2</v>
      </c>
    </row>
    <row r="18" spans="1:1" x14ac:dyDescent="0.25">
      <c r="A18" s="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10" customWidth="1"/>
    <col min="4" max="4" width="8" customWidth="1"/>
    <col min="5" max="5" width="7" customWidth="1"/>
    <col min="6" max="9" width="12" customWidth="1"/>
    <col min="11" max="11" width="12" customWidth="1"/>
    <col min="13" max="13" width="11" customWidth="1"/>
    <col min="15" max="15" width="22" customWidth="1"/>
    <col min="16" max="16" width="18" customWidth="1"/>
    <col min="17" max="17" width="14" customWidth="1"/>
    <col min="18" max="18" width="30" customWidth="1"/>
    <col min="19" max="19" width="15" customWidth="1"/>
    <col min="20" max="21" width="11" customWidth="1"/>
    <col min="22" max="22" width="12" customWidth="1"/>
  </cols>
  <sheetData>
    <row r="1" spans="1:22" s="3" customFormat="1" x14ac:dyDescent="0.25">
      <c r="A1" s="3" t="s">
        <v>15</v>
      </c>
      <c r="B1" s="3" t="s">
        <v>16</v>
      </c>
      <c r="C1" s="3" t="s">
        <v>17</v>
      </c>
      <c r="D1" s="3" t="s">
        <v>18</v>
      </c>
      <c r="E1" s="3" t="s">
        <v>19</v>
      </c>
      <c r="F1" s="3" t="s">
        <v>20</v>
      </c>
      <c r="G1" s="3" t="s">
        <v>21</v>
      </c>
      <c r="H1" s="3" t="s">
        <v>22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3" t="s">
        <v>29</v>
      </c>
      <c r="P1" s="3" t="s">
        <v>30</v>
      </c>
      <c r="Q1" s="3" t="s">
        <v>31</v>
      </c>
      <c r="R1" s="3" t="s">
        <v>32</v>
      </c>
      <c r="S1" s="3" t="s">
        <v>33</v>
      </c>
      <c r="T1" s="3" t="s">
        <v>34</v>
      </c>
      <c r="U1" s="3" t="s">
        <v>35</v>
      </c>
      <c r="V1" s="3" t="s">
        <v>36</v>
      </c>
    </row>
    <row r="2" spans="1:22" x14ac:dyDescent="0.25">
      <c r="A2" s="4">
        <v>46296.399305555555</v>
      </c>
      <c r="B2" s="4">
        <v>46296.41111111111</v>
      </c>
      <c r="C2" s="5" t="s">
        <v>37</v>
      </c>
      <c r="D2" s="5" t="s">
        <v>38</v>
      </c>
      <c r="E2" s="5">
        <v>2</v>
      </c>
      <c r="F2" s="5">
        <v>5742.25</v>
      </c>
      <c r="G2" s="5">
        <v>5750.75</v>
      </c>
      <c r="H2" s="5">
        <v>5</v>
      </c>
      <c r="I2" s="6">
        <f>IF(OR(F2="",G2=""),"",(G2-F2)*E2*H2*IF(D2="Short",-1,1))</f>
      </c>
      <c r="J2" s="7">
        <v>2.48</v>
      </c>
      <c r="K2" s="6">
        <f>IF(I2="","",I2-J2)</f>
      </c>
      <c r="L2" s="8">
        <v>50</v>
      </c>
      <c r="M2" s="9">
        <f>IF(OR(K2="",L2="",L2=0),"",K2/L2)</f>
      </c>
      <c r="N2">
        <f>IF(K2="","",IF(K2&gt;0,"Win",IF(K2&lt;0,"Loss","Scratch")))</f>
      </c>
      <c r="O2" s="5" t="s">
        <v>39</v>
      </c>
      <c r="P2" s="5"/>
      <c r="Q2" s="5" t="s">
        <v>40</v>
      </c>
      <c r="R2" s="5" t="s">
        <v>41</v>
      </c>
      <c r="S2" s="10">
        <f>IF(K2="","",SUM(K$2:K2))</f>
      </c>
      <c r="T2" s="10">
        <f>IF(S2="","",MAX(0,MAX(S$2:S2)))</f>
      </c>
      <c r="U2" s="10">
        <f>IF(S2="","",S2-T2)</f>
      </c>
      <c r="V2" s="11">
        <f>IF(U2="","",U2/(Summary!$B$3+T2))</f>
      </c>
    </row>
    <row r="3" spans="1:22" x14ac:dyDescent="0.25">
      <c r="A3" s="4">
        <v>46296.444444444445</v>
      </c>
      <c r="B3" s="4">
        <v>46296.461805555555</v>
      </c>
      <c r="C3" s="5" t="s">
        <v>37</v>
      </c>
      <c r="D3" s="5" t="s">
        <v>42</v>
      </c>
      <c r="E3" s="5">
        <v>2</v>
      </c>
      <c r="F3" s="5">
        <v>5755</v>
      </c>
      <c r="G3" s="5">
        <v>5759.5</v>
      </c>
      <c r="H3" s="5">
        <v>5</v>
      </c>
      <c r="I3" s="6">
        <f>IF(OR(F3="",G3=""),"",(G3-F3)*E3*H3*IF(D3="Short",-1,1))</f>
      </c>
      <c r="J3" s="7">
        <v>2.48</v>
      </c>
      <c r="K3" s="6">
        <f>IF(I3="","",I3-J3)</f>
      </c>
      <c r="L3" s="8">
        <v>50</v>
      </c>
      <c r="M3" s="9">
        <f>IF(OR(K3="",L3="",L3=0),"",K3/L3)</f>
      </c>
      <c r="N3">
        <f>IF(K3="","",IF(K3&gt;0,"Win",IF(K3&lt;0,"Loss","Scratch")))</f>
      </c>
      <c r="O3" s="5" t="s">
        <v>43</v>
      </c>
      <c r="P3" s="5" t="s">
        <v>44</v>
      </c>
      <c r="Q3" s="5"/>
      <c r="R3" s="5" t="s">
        <v>45</v>
      </c>
      <c r="S3" s="10">
        <f>IF(K3="","",SUM(K$2:K3))</f>
      </c>
      <c r="T3" s="10">
        <f>IF(S3="","",MAX(0,MAX(S$2:S3)))</f>
      </c>
      <c r="U3" s="10">
        <f>IF(S3="","",S3-T3)</f>
      </c>
      <c r="V3" s="11">
        <f>IF(U3="","",U3/(Summary!$B$3+T3))</f>
      </c>
    </row>
    <row r="4" spans="1:22" x14ac:dyDescent="0.25">
      <c r="A4" s="4">
        <v>46297.40347222222</v>
      </c>
      <c r="B4" s="4">
        <v>46297.42361111111</v>
      </c>
      <c r="C4" s="5" t="s">
        <v>46</v>
      </c>
      <c r="D4" s="5" t="s">
        <v>38</v>
      </c>
      <c r="E4" s="5">
        <v>3</v>
      </c>
      <c r="F4" s="5">
        <v>20110.5</v>
      </c>
      <c r="G4" s="5">
        <v>20145.25</v>
      </c>
      <c r="H4" s="5">
        <v>2</v>
      </c>
      <c r="I4" s="6">
        <f>IF(OR(F4="",G4=""),"",(G4-F4)*E4*H4*IF(D4="Short",-1,1))</f>
      </c>
      <c r="J4" s="7">
        <v>3.72</v>
      </c>
      <c r="K4" s="6">
        <f>IF(I4="","",I4-J4)</f>
      </c>
      <c r="L4" s="8">
        <v>90</v>
      </c>
      <c r="M4" s="9">
        <f>IF(OR(K4="",L4="",L4=0),"",K4/L4)</f>
      </c>
      <c r="N4">
        <f>IF(K4="","",IF(K4&gt;0,"Win",IF(K4&lt;0,"Loss","Scratch")))</f>
      </c>
      <c r="O4" s="5" t="s">
        <v>39</v>
      </c>
      <c r="P4" s="5"/>
      <c r="Q4" s="5" t="s">
        <v>40</v>
      </c>
      <c r="R4" s="5"/>
      <c r="S4" s="10">
        <f>IF(K4="","",SUM(K$2:K4))</f>
      </c>
      <c r="T4" s="10">
        <f>IF(S4="","",MAX(0,MAX(S$2:S4)))</f>
      </c>
      <c r="U4" s="10">
        <f>IF(S4="","",S4-T4)</f>
      </c>
      <c r="V4" s="11">
        <f>IF(U4="","",U4/(Summary!$B$3+T4))</f>
      </c>
    </row>
    <row r="5" spans="1:22" x14ac:dyDescent="0.25">
      <c r="A5" s="4">
        <v>46297.55208333333</v>
      </c>
      <c r="B5" s="4">
        <v>46297.569444444445</v>
      </c>
      <c r="C5" s="5" t="s">
        <v>46</v>
      </c>
      <c r="D5" s="5" t="s">
        <v>42</v>
      </c>
      <c r="E5" s="5">
        <v>3</v>
      </c>
      <c r="F5" s="5">
        <v>20180</v>
      </c>
      <c r="G5" s="5">
        <v>20192.5</v>
      </c>
      <c r="H5" s="5">
        <v>2</v>
      </c>
      <c r="I5" s="6">
        <f>IF(OR(F5="",G5=""),"",(G5-F5)*E5*H5*IF(D5="Short",-1,1))</f>
      </c>
      <c r="J5" s="7">
        <v>3.72</v>
      </c>
      <c r="K5" s="6">
        <f>IF(I5="","",I5-J5)</f>
      </c>
      <c r="L5" s="8">
        <v>90</v>
      </c>
      <c r="M5" s="9">
        <f>IF(OR(K5="",L5="",L5=0),"",K5/L5)</f>
      </c>
      <c r="N5">
        <f>IF(K5="","",IF(K5&gt;0,"Win",IF(K5&lt;0,"Loss","Scratch")))</f>
      </c>
      <c r="O5" s="5" t="s">
        <v>47</v>
      </c>
      <c r="P5" s="5" t="s">
        <v>48</v>
      </c>
      <c r="Q5" s="5"/>
      <c r="R5" s="5" t="s">
        <v>49</v>
      </c>
      <c r="S5" s="10">
        <f>IF(K5="","",SUM(K$2:K5))</f>
      </c>
      <c r="T5" s="10">
        <f>IF(S5="","",MAX(0,MAX(S$2:S5)))</f>
      </c>
      <c r="U5" s="10">
        <f>IF(S5="","",S5-T5)</f>
      </c>
      <c r="V5" s="11">
        <f>IF(U5="","",U5/(Summary!$B$3+T5))</f>
      </c>
    </row>
    <row r="6" spans="1:22" x14ac:dyDescent="0.25">
      <c r="A6" s="4">
        <v>46300.40972222222</v>
      </c>
      <c r="B6" s="4">
        <v>46300.4375</v>
      </c>
      <c r="C6" s="5" t="s">
        <v>50</v>
      </c>
      <c r="D6" s="5" t="s">
        <v>38</v>
      </c>
      <c r="E6" s="5">
        <v>1</v>
      </c>
      <c r="F6" s="5">
        <v>61.42</v>
      </c>
      <c r="G6" s="5">
        <v>61.71</v>
      </c>
      <c r="H6" s="5">
        <v>1000</v>
      </c>
      <c r="I6" s="6">
        <f>IF(OR(F6="",G6=""),"",(G6-F6)*E6*H6*IF(D6="Short",-1,1))</f>
      </c>
      <c r="J6" s="7">
        <v>4.5</v>
      </c>
      <c r="K6" s="6">
        <f>IF(I6="","",I6-J6)</f>
      </c>
      <c r="L6" s="8">
        <v>150</v>
      </c>
      <c r="M6" s="9">
        <f>IF(OR(K6="",L6="",L6=0),"",K6/L6)</f>
      </c>
      <c r="N6">
        <f>IF(K6="","",IF(K6&gt;0,"Win",IF(K6&lt;0,"Loss","Scratch")))</f>
      </c>
      <c r="O6" s="5" t="s">
        <v>47</v>
      </c>
      <c r="P6" s="5"/>
      <c r="Q6" s="5"/>
      <c r="R6" s="5"/>
      <c r="S6" s="10">
        <f>IF(K6="","",SUM(K$2:K6))</f>
      </c>
      <c r="T6" s="10">
        <f>IF(S6="","",MAX(0,MAX(S$2:S6)))</f>
      </c>
      <c r="U6" s="10">
        <f>IF(S6="","",S6-T6)</f>
      </c>
      <c r="V6" s="11">
        <f>IF(U6="","",U6/(Summary!$B$3+T6))</f>
      </c>
    </row>
    <row r="7" spans="1:22" x14ac:dyDescent="0.25">
      <c r="A7" s="4">
        <v>46300.46527777778</v>
      </c>
      <c r="B7" s="4">
        <v>46300.47361111111</v>
      </c>
      <c r="C7" s="5" t="s">
        <v>37</v>
      </c>
      <c r="D7" s="5" t="s">
        <v>38</v>
      </c>
      <c r="E7" s="5">
        <v>2</v>
      </c>
      <c r="F7" s="5">
        <v>5761.5</v>
      </c>
      <c r="G7" s="5">
        <v>5756.5</v>
      </c>
      <c r="H7" s="5">
        <v>5</v>
      </c>
      <c r="I7" s="6">
        <f>IF(OR(F7="",G7=""),"",(G7-F7)*E7*H7*IF(D7="Short",-1,1))</f>
      </c>
      <c r="J7" s="7">
        <v>2.48</v>
      </c>
      <c r="K7" s="6">
        <f>IF(I7="","",I7-J7)</f>
      </c>
      <c r="L7" s="8">
        <v>50</v>
      </c>
      <c r="M7" s="9">
        <f>IF(OR(K7="",L7="",L7=0),"",K7/L7)</f>
      </c>
      <c r="N7">
        <f>IF(K7="","",IF(K7&gt;0,"Win",IF(K7&lt;0,"Loss","Scratch")))</f>
      </c>
      <c r="O7" s="5" t="s">
        <v>43</v>
      </c>
      <c r="P7" s="5"/>
      <c r="Q7" s="5"/>
      <c r="R7" s="5"/>
      <c r="S7" s="10">
        <f>IF(K7="","",SUM(K$2:K7))</f>
      </c>
      <c r="T7" s="10">
        <f>IF(S7="","",MAX(0,MAX(S$2:S7)))</f>
      </c>
      <c r="U7" s="10">
        <f>IF(S7="","",S7-T7)</f>
      </c>
      <c r="V7" s="11">
        <f>IF(U7="","",U7/(Summary!$B$3+T7))</f>
      </c>
    </row>
    <row r="8" spans="1:22" x14ac:dyDescent="0.25">
      <c r="A8" s="4">
        <v>46301.39791666667</v>
      </c>
      <c r="B8" s="4">
        <v>46301.41527777778</v>
      </c>
      <c r="C8" s="5" t="s">
        <v>37</v>
      </c>
      <c r="D8" s="5" t="s">
        <v>38</v>
      </c>
      <c r="E8" s="5">
        <v>2</v>
      </c>
      <c r="F8" s="5">
        <v>5770.25</v>
      </c>
      <c r="G8" s="5">
        <v>5781</v>
      </c>
      <c r="H8" s="5">
        <v>5</v>
      </c>
      <c r="I8" s="6">
        <f>IF(OR(F8="",G8=""),"",(G8-F8)*E8*H8*IF(D8="Short",-1,1))</f>
      </c>
      <c r="J8" s="7">
        <v>2.48</v>
      </c>
      <c r="K8" s="6">
        <f>IF(I8="","",I8-J8)</f>
      </c>
      <c r="L8" s="8">
        <v>50</v>
      </c>
      <c r="M8" s="9">
        <f>IF(OR(K8="",L8="",L8=0),"",K8/L8)</f>
      </c>
      <c r="N8">
        <f>IF(K8="","",IF(K8&gt;0,"Win",IF(K8&lt;0,"Loss","Scratch")))</f>
      </c>
      <c r="O8" s="5" t="s">
        <v>39</v>
      </c>
      <c r="P8" s="5"/>
      <c r="Q8" s="5"/>
      <c r="R8" s="5"/>
      <c r="S8" s="10">
        <f>IF(K8="","",SUM(K$2:K8))</f>
      </c>
      <c r="T8" s="10">
        <f>IF(S8="","",MAX(0,MAX(S$2:S8)))</f>
      </c>
      <c r="U8" s="10">
        <f>IF(S8="","",S8-T8)</f>
      </c>
      <c r="V8" s="11">
        <f>IF(U8="","",U8/(Summary!$B$3+T8))</f>
      </c>
    </row>
    <row r="9" spans="1:22" x14ac:dyDescent="0.25">
      <c r="A9" s="4">
        <v>46301.586805555555</v>
      </c>
      <c r="B9" s="4">
        <v>46301.60486111111</v>
      </c>
      <c r="C9" s="5" t="s">
        <v>46</v>
      </c>
      <c r="D9" s="5" t="s">
        <v>38</v>
      </c>
      <c r="E9" s="5">
        <v>3</v>
      </c>
      <c r="F9" s="5">
        <v>20302.75</v>
      </c>
      <c r="G9" s="5">
        <v>20296</v>
      </c>
      <c r="H9" s="5">
        <v>2</v>
      </c>
      <c r="I9" s="6">
        <f>IF(OR(F9="",G9=""),"",(G9-F9)*E9*H9*IF(D9="Short",-1,1))</f>
      </c>
      <c r="J9" s="7">
        <v>3.72</v>
      </c>
      <c r="K9" s="6">
        <f>IF(I9="","",I9-J9)</f>
      </c>
      <c r="L9" s="8">
        <v>90</v>
      </c>
      <c r="M9" s="9">
        <f>IF(OR(K9="",L9="",L9=0),"",K9/L9)</f>
      </c>
      <c r="N9">
        <f>IF(K9="","",IF(K9&gt;0,"Win",IF(K9&lt;0,"Loss","Scratch")))</f>
      </c>
      <c r="O9" s="5" t="s">
        <v>43</v>
      </c>
      <c r="P9" s="5" t="s">
        <v>51</v>
      </c>
      <c r="Q9" s="5"/>
      <c r="R9" s="5"/>
      <c r="S9" s="10">
        <f>IF(K9="","",SUM(K$2:K9))</f>
      </c>
      <c r="T9" s="10">
        <f>IF(S9="","",MAX(0,MAX(S$2:S9)))</f>
      </c>
      <c r="U9" s="10">
        <f>IF(S9="","",S9-T9)</f>
      </c>
      <c r="V9" s="11">
        <f>IF(U9="","",U9/(Summary!$B$3+T9))</f>
      </c>
    </row>
    <row r="10" spans="1:22" x14ac:dyDescent="0.25">
      <c r="A10" s="4">
        <v>46302.131944444445</v>
      </c>
      <c r="B10" s="4">
        <v>46302.19791666667</v>
      </c>
      <c r="C10" s="5" t="s">
        <v>52</v>
      </c>
      <c r="D10" s="5" t="s">
        <v>42</v>
      </c>
      <c r="E10" s="5">
        <v>1</v>
      </c>
      <c r="F10" s="5">
        <v>1.0912</v>
      </c>
      <c r="G10" s="5">
        <v>1.0884</v>
      </c>
      <c r="H10" s="5">
        <v>125000</v>
      </c>
      <c r="I10" s="6">
        <f>IF(OR(F10="",G10=""),"",(G10-F10)*E10*H10*IF(D10="Short",-1,1))</f>
      </c>
      <c r="J10" s="7">
        <v>4.8</v>
      </c>
      <c r="K10" s="6">
        <f>IF(I10="","",I10-J10)</f>
      </c>
      <c r="L10" s="8">
        <v>200</v>
      </c>
      <c r="M10" s="9">
        <f>IF(OR(K10="",L10="",L10=0),"",K10/L10)</f>
      </c>
      <c r="N10">
        <f>IF(K10="","",IF(K10&gt;0,"Win",IF(K10&lt;0,"Loss","Scratch")))</f>
      </c>
      <c r="O10" s="5" t="s">
        <v>47</v>
      </c>
      <c r="P10" s="5"/>
      <c r="Q10" s="5"/>
      <c r="R10" s="5" t="s">
        <v>53</v>
      </c>
      <c r="S10" s="10">
        <f>IF(K10="","",SUM(K$2:K10))</f>
      </c>
      <c r="T10" s="10">
        <f>IF(S10="","",MAX(0,MAX(S$2:S10)))</f>
      </c>
      <c r="U10" s="10">
        <f>IF(S10="","",S10-T10)</f>
      </c>
      <c r="V10" s="11">
        <f>IF(U10="","",U10/(Summary!$B$3+T10))</f>
      </c>
    </row>
    <row r="11" spans="1:22" x14ac:dyDescent="0.25">
      <c r="A11" s="4">
        <v>46302.40625</v>
      </c>
      <c r="B11" s="4">
        <v>46302.41805555555</v>
      </c>
      <c r="C11" s="5" t="s">
        <v>37</v>
      </c>
      <c r="D11" s="5" t="s">
        <v>42</v>
      </c>
      <c r="E11" s="5">
        <v>2</v>
      </c>
      <c r="F11" s="5">
        <v>5774</v>
      </c>
      <c r="G11" s="5">
        <v>5772.75</v>
      </c>
      <c r="H11" s="5">
        <v>5</v>
      </c>
      <c r="I11" s="6">
        <f>IF(OR(F11="",G11=""),"",(G11-F11)*E11*H11*IF(D11="Short",-1,1))</f>
      </c>
      <c r="J11" s="7">
        <v>2.48</v>
      </c>
      <c r="K11" s="6">
        <f>IF(I11="","",I11-J11)</f>
      </c>
      <c r="L11" s="8">
        <v>50</v>
      </c>
      <c r="M11" s="9">
        <f>IF(OR(K11="",L11="",L11=0),"",K11/L11)</f>
      </c>
      <c r="N11">
        <f>IF(K11="","",IF(K11&gt;0,"Win",IF(K11&lt;0,"Loss","Scratch")))</f>
      </c>
      <c r="O11" s="5" t="s">
        <v>43</v>
      </c>
      <c r="P11" s="5"/>
      <c r="Q11" s="5"/>
      <c r="R11" s="5"/>
      <c r="S11" s="10">
        <f>IF(K11="","",SUM(K$2:K11))</f>
      </c>
      <c r="T11" s="10">
        <f>IF(S11="","",MAX(0,MAX(S$2:S11)))</f>
      </c>
      <c r="U11" s="10">
        <f>IF(S11="","",S11-T11)</f>
      </c>
      <c r="V11" s="11">
        <f>IF(U11="","",U11/(Summary!$B$3+T11))</f>
      </c>
    </row>
    <row r="12" spans="1:22" x14ac:dyDescent="0.25">
      <c r="A12" s="4">
        <v>46303.42708333333</v>
      </c>
      <c r="B12" s="4">
        <v>46303.45</v>
      </c>
      <c r="C12" s="5" t="s">
        <v>46</v>
      </c>
      <c r="D12" s="5" t="s">
        <v>38</v>
      </c>
      <c r="E12" s="5">
        <v>3</v>
      </c>
      <c r="F12" s="5">
        <v>20255</v>
      </c>
      <c r="G12" s="5">
        <v>20221</v>
      </c>
      <c r="H12" s="5">
        <v>2</v>
      </c>
      <c r="I12" s="6">
        <f>IF(OR(F12="",G12=""),"",(G12-F12)*E12*H12*IF(D12="Short",-1,1))</f>
      </c>
      <c r="J12" s="7">
        <v>3.72</v>
      </c>
      <c r="K12" s="6">
        <f>IF(I12="","",I12-J12)</f>
      </c>
      <c r="L12" s="8">
        <v>90</v>
      </c>
      <c r="M12" s="9">
        <f>IF(OR(K12="",L12="",L12=0),"",K12/L12)</f>
      </c>
      <c r="N12">
        <f>IF(K12="","",IF(K12&gt;0,"Win",IF(K12&lt;0,"Loss","Scratch")))</f>
      </c>
      <c r="O12" s="5" t="s">
        <v>39</v>
      </c>
      <c r="P12" s="5" t="s">
        <v>54</v>
      </c>
      <c r="Q12" s="5"/>
      <c r="R12" s="5" t="s">
        <v>55</v>
      </c>
      <c r="S12" s="10">
        <f>IF(K12="","",SUM(K$2:K12))</f>
      </c>
      <c r="T12" s="10">
        <f>IF(S12="","",MAX(0,MAX(S$2:S12)))</f>
      </c>
      <c r="U12" s="10">
        <f>IF(S12="","",S12-T12)</f>
      </c>
      <c r="V12" s="11">
        <f>IF(U12="","",U12/(Summary!$B$3+T12))</f>
      </c>
    </row>
    <row r="13" spans="1:22" x14ac:dyDescent="0.25">
      <c r="A13" s="4">
        <v>46303.5625</v>
      </c>
      <c r="B13" s="4">
        <v>46303.59027777778</v>
      </c>
      <c r="C13" s="5" t="s">
        <v>37</v>
      </c>
      <c r="D13" s="5" t="s">
        <v>38</v>
      </c>
      <c r="E13" s="5">
        <v>2</v>
      </c>
      <c r="F13" s="5">
        <v>5790.5</v>
      </c>
      <c r="G13" s="5">
        <v>5801.25</v>
      </c>
      <c r="H13" s="5">
        <v>5</v>
      </c>
      <c r="I13" s="6">
        <f>IF(OR(F13="",G13=""),"",(G13-F13)*E13*H13*IF(D13="Short",-1,1))</f>
      </c>
      <c r="J13" s="7">
        <v>2.48</v>
      </c>
      <c r="K13" s="6">
        <f>IF(I13="","",I13-J13)</f>
      </c>
      <c r="L13" s="8">
        <v>50</v>
      </c>
      <c r="M13" s="9">
        <f>IF(OR(K13="",L13="",L13=0),"",K13/L13)</f>
      </c>
      <c r="N13">
        <f>IF(K13="","",IF(K13&gt;0,"Win",IF(K13&lt;0,"Loss","Scratch")))</f>
      </c>
      <c r="O13" s="5" t="s">
        <v>47</v>
      </c>
      <c r="P13" s="5"/>
      <c r="Q13" s="5"/>
      <c r="R13" s="5"/>
      <c r="S13" s="10">
        <f>IF(K13="","",SUM(K$2:K13))</f>
      </c>
      <c r="T13" s="10">
        <f>IF(S13="","",MAX(0,MAX(S$2:S13)))</f>
      </c>
      <c r="U13" s="10">
        <f>IF(S13="","",S13-T13)</f>
      </c>
      <c r="V13" s="11">
        <f>IF(U13="","",U13/(Summary!$B$3+T13))</f>
      </c>
    </row>
    <row r="14" spans="1:22" x14ac:dyDescent="0.25">
      <c r="A14" s="4"/>
      <c r="B14" s="4"/>
      <c r="C14" s="5"/>
      <c r="D14" s="5"/>
      <c r="E14" s="5"/>
      <c r="F14" s="5"/>
      <c r="G14" s="5"/>
      <c r="H14" s="5"/>
      <c r="I14" s="6">
        <f>IF(OR(F14="",G14=""),"",(G14-F14)*E14*H14*IF(D14="Short",-1,1))</f>
      </c>
      <c r="J14" s="7"/>
      <c r="K14" s="6">
        <f>IF(I14="","",I14-J14)</f>
      </c>
      <c r="L14" s="8"/>
      <c r="M14" s="9">
        <f>IF(OR(K14="",L14="",L14=0),"",K14/L14)</f>
      </c>
      <c r="N14">
        <f>IF(K14="","",IF(K14&gt;0,"Win",IF(K14&lt;0,"Loss","Scratch")))</f>
      </c>
      <c r="O14" s="5"/>
      <c r="P14" s="5"/>
      <c r="Q14" s="5"/>
      <c r="R14" s="5"/>
      <c r="S14" s="10">
        <f>IF(K14="","",SUM(K$2:K14))</f>
      </c>
      <c r="T14" s="10">
        <f>IF(S14="","",MAX(0,MAX(S$2:S14)))</f>
      </c>
      <c r="U14" s="10">
        <f>IF(S14="","",S14-T14)</f>
      </c>
      <c r="V14" s="11">
        <f>IF(U14="","",U14/(Summary!$B$3+T14))</f>
      </c>
    </row>
    <row r="15" spans="1:22" x14ac:dyDescent="0.25">
      <c r="A15" s="4"/>
      <c r="B15" s="4"/>
      <c r="C15" s="5"/>
      <c r="D15" s="5"/>
      <c r="E15" s="5"/>
      <c r="F15" s="5"/>
      <c r="G15" s="5"/>
      <c r="H15" s="5"/>
      <c r="I15" s="6">
        <f>IF(OR(F15="",G15=""),"",(G15-F15)*E15*H15*IF(D15="Short",-1,1))</f>
      </c>
      <c r="J15" s="7"/>
      <c r="K15" s="6">
        <f>IF(I15="","",I15-J15)</f>
      </c>
      <c r="L15" s="8"/>
      <c r="M15" s="9">
        <f>IF(OR(K15="",L15="",L15=0),"",K15/L15)</f>
      </c>
      <c r="N15">
        <f>IF(K15="","",IF(K15&gt;0,"Win",IF(K15&lt;0,"Loss","Scratch")))</f>
      </c>
      <c r="O15" s="5"/>
      <c r="P15" s="5"/>
      <c r="Q15" s="5"/>
      <c r="R15" s="5"/>
      <c r="S15" s="10">
        <f>IF(K15="","",SUM(K$2:K15))</f>
      </c>
      <c r="T15" s="10">
        <f>IF(S15="","",MAX(0,MAX(S$2:S15)))</f>
      </c>
      <c r="U15" s="10">
        <f>IF(S15="","",S15-T15)</f>
      </c>
      <c r="V15" s="11">
        <f>IF(U15="","",U15/(Summary!$B$3+T15))</f>
      </c>
    </row>
    <row r="16" spans="1:22" x14ac:dyDescent="0.25">
      <c r="A16" s="4"/>
      <c r="B16" s="4"/>
      <c r="C16" s="5"/>
      <c r="D16" s="5"/>
      <c r="E16" s="5"/>
      <c r="F16" s="5"/>
      <c r="G16" s="5"/>
      <c r="H16" s="5"/>
      <c r="I16" s="6">
        <f>IF(OR(F16="",G16=""),"",(G16-F16)*E16*H16*IF(D16="Short",-1,1))</f>
      </c>
      <c r="J16" s="7"/>
      <c r="K16" s="6">
        <f>IF(I16="","",I16-J16)</f>
      </c>
      <c r="L16" s="8"/>
      <c r="M16" s="9">
        <f>IF(OR(K16="",L16="",L16=0),"",K16/L16)</f>
      </c>
      <c r="N16">
        <f>IF(K16="","",IF(K16&gt;0,"Win",IF(K16&lt;0,"Loss","Scratch")))</f>
      </c>
      <c r="O16" s="5"/>
      <c r="P16" s="5"/>
      <c r="Q16" s="5"/>
      <c r="R16" s="5"/>
      <c r="S16" s="10">
        <f>IF(K16="","",SUM(K$2:K16))</f>
      </c>
      <c r="T16" s="10">
        <f>IF(S16="","",MAX(0,MAX(S$2:S16)))</f>
      </c>
      <c r="U16" s="10">
        <f>IF(S16="","",S16-T16)</f>
      </c>
      <c r="V16" s="11">
        <f>IF(U16="","",U16/(Summary!$B$3+T16))</f>
      </c>
    </row>
    <row r="17" spans="1:22" x14ac:dyDescent="0.25">
      <c r="A17" s="4"/>
      <c r="B17" s="4"/>
      <c r="C17" s="5"/>
      <c r="D17" s="5"/>
      <c r="E17" s="5"/>
      <c r="F17" s="5"/>
      <c r="G17" s="5"/>
      <c r="H17" s="5"/>
      <c r="I17" s="6">
        <f>IF(OR(F17="",G17=""),"",(G17-F17)*E17*H17*IF(D17="Short",-1,1))</f>
      </c>
      <c r="J17" s="7"/>
      <c r="K17" s="6">
        <f>IF(I17="","",I17-J17)</f>
      </c>
      <c r="L17" s="8"/>
      <c r="M17" s="9">
        <f>IF(OR(K17="",L17="",L17=0),"",K17/L17)</f>
      </c>
      <c r="N17">
        <f>IF(K17="","",IF(K17&gt;0,"Win",IF(K17&lt;0,"Loss","Scratch")))</f>
      </c>
      <c r="O17" s="5"/>
      <c r="P17" s="5"/>
      <c r="Q17" s="5"/>
      <c r="R17" s="5"/>
      <c r="S17" s="10">
        <f>IF(K17="","",SUM(K$2:K17))</f>
      </c>
      <c r="T17" s="10">
        <f>IF(S17="","",MAX(0,MAX(S$2:S17)))</f>
      </c>
      <c r="U17" s="10">
        <f>IF(S17="","",S17-T17)</f>
      </c>
      <c r="V17" s="11">
        <f>IF(U17="","",U17/(Summary!$B$3+T17))</f>
      </c>
    </row>
    <row r="18" spans="1:22" x14ac:dyDescent="0.25">
      <c r="A18" s="4"/>
      <c r="B18" s="4"/>
      <c r="C18" s="5"/>
      <c r="D18" s="5"/>
      <c r="E18" s="5"/>
      <c r="F18" s="5"/>
      <c r="G18" s="5"/>
      <c r="H18" s="5"/>
      <c r="I18" s="6">
        <f>IF(OR(F18="",G18=""),"",(G18-F18)*E18*H18*IF(D18="Short",-1,1))</f>
      </c>
      <c r="J18" s="7"/>
      <c r="K18" s="6">
        <f>IF(I18="","",I18-J18)</f>
      </c>
      <c r="L18" s="8"/>
      <c r="M18" s="9">
        <f>IF(OR(K18="",L18="",L18=0),"",K18/L18)</f>
      </c>
      <c r="N18">
        <f>IF(K18="","",IF(K18&gt;0,"Win",IF(K18&lt;0,"Loss","Scratch")))</f>
      </c>
      <c r="O18" s="5"/>
      <c r="P18" s="5"/>
      <c r="Q18" s="5"/>
      <c r="R18" s="5"/>
      <c r="S18" s="10">
        <f>IF(K18="","",SUM(K$2:K18))</f>
      </c>
      <c r="T18" s="10">
        <f>IF(S18="","",MAX(0,MAX(S$2:S18)))</f>
      </c>
      <c r="U18" s="10">
        <f>IF(S18="","",S18-T18)</f>
      </c>
      <c r="V18" s="11">
        <f>IF(U18="","",U18/(Summary!$B$3+T18))</f>
      </c>
    </row>
    <row r="19" spans="1:22" x14ac:dyDescent="0.25">
      <c r="A19" s="4"/>
      <c r="B19" s="4"/>
      <c r="C19" s="5"/>
      <c r="D19" s="5"/>
      <c r="E19" s="5"/>
      <c r="F19" s="5"/>
      <c r="G19" s="5"/>
      <c r="H19" s="5"/>
      <c r="I19" s="6">
        <f>IF(OR(F19="",G19=""),"",(G19-F19)*E19*H19*IF(D19="Short",-1,1))</f>
      </c>
      <c r="J19" s="7"/>
      <c r="K19" s="6">
        <f>IF(I19="","",I19-J19)</f>
      </c>
      <c r="L19" s="8"/>
      <c r="M19" s="9">
        <f>IF(OR(K19="",L19="",L19=0),"",K19/L19)</f>
      </c>
      <c r="N19">
        <f>IF(K19="","",IF(K19&gt;0,"Win",IF(K19&lt;0,"Loss","Scratch")))</f>
      </c>
      <c r="O19" s="5"/>
      <c r="P19" s="5"/>
      <c r="Q19" s="5"/>
      <c r="R19" s="5"/>
      <c r="S19" s="10">
        <f>IF(K19="","",SUM(K$2:K19))</f>
      </c>
      <c r="T19" s="10">
        <f>IF(S19="","",MAX(0,MAX(S$2:S19)))</f>
      </c>
      <c r="U19" s="10">
        <f>IF(S19="","",S19-T19)</f>
      </c>
      <c r="V19" s="11">
        <f>IF(U19="","",U19/(Summary!$B$3+T19))</f>
      </c>
    </row>
    <row r="20" spans="1:22" x14ac:dyDescent="0.25">
      <c r="A20" s="4"/>
      <c r="B20" s="4"/>
      <c r="C20" s="5"/>
      <c r="D20" s="5"/>
      <c r="E20" s="5"/>
      <c r="F20" s="5"/>
      <c r="G20" s="5"/>
      <c r="H20" s="5"/>
      <c r="I20" s="6">
        <f>IF(OR(F20="",G20=""),"",(G20-F20)*E20*H20*IF(D20="Short",-1,1))</f>
      </c>
      <c r="J20" s="7"/>
      <c r="K20" s="6">
        <f>IF(I20="","",I20-J20)</f>
      </c>
      <c r="L20" s="8"/>
      <c r="M20" s="9">
        <f>IF(OR(K20="",L20="",L20=0),"",K20/L20)</f>
      </c>
      <c r="N20">
        <f>IF(K20="","",IF(K20&gt;0,"Win",IF(K20&lt;0,"Loss","Scratch")))</f>
      </c>
      <c r="O20" s="5"/>
      <c r="P20" s="5"/>
      <c r="Q20" s="5"/>
      <c r="R20" s="5"/>
      <c r="S20" s="10">
        <f>IF(K20="","",SUM(K$2:K20))</f>
      </c>
      <c r="T20" s="10">
        <f>IF(S20="","",MAX(0,MAX(S$2:S20)))</f>
      </c>
      <c r="U20" s="10">
        <f>IF(S20="","",S20-T20)</f>
      </c>
      <c r="V20" s="11">
        <f>IF(U20="","",U20/(Summary!$B$3+T20))</f>
      </c>
    </row>
    <row r="21" spans="1:22" x14ac:dyDescent="0.25">
      <c r="A21" s="4"/>
      <c r="B21" s="4"/>
      <c r="C21" s="5"/>
      <c r="D21" s="5"/>
      <c r="E21" s="5"/>
      <c r="F21" s="5"/>
      <c r="G21" s="5"/>
      <c r="H21" s="5"/>
      <c r="I21" s="6">
        <f>IF(OR(F21="",G21=""),"",(G21-F21)*E21*H21*IF(D21="Short",-1,1))</f>
      </c>
      <c r="J21" s="7"/>
      <c r="K21" s="6">
        <f>IF(I21="","",I21-J21)</f>
      </c>
      <c r="L21" s="8"/>
      <c r="M21" s="9">
        <f>IF(OR(K21="",L21="",L21=0),"",K21/L21)</f>
      </c>
      <c r="N21">
        <f>IF(K21="","",IF(K21&gt;0,"Win",IF(K21&lt;0,"Loss","Scratch")))</f>
      </c>
      <c r="O21" s="5"/>
      <c r="P21" s="5"/>
      <c r="Q21" s="5"/>
      <c r="R21" s="5"/>
      <c r="S21" s="10">
        <f>IF(K21="","",SUM(K$2:K21))</f>
      </c>
      <c r="T21" s="10">
        <f>IF(S21="","",MAX(0,MAX(S$2:S21)))</f>
      </c>
      <c r="U21" s="10">
        <f>IF(S21="","",S21-T21)</f>
      </c>
      <c r="V21" s="11">
        <f>IF(U21="","",U21/(Summary!$B$3+T21))</f>
      </c>
    </row>
    <row r="22" spans="1:22" x14ac:dyDescent="0.25">
      <c r="A22" s="4"/>
      <c r="B22" s="4"/>
      <c r="C22" s="5"/>
      <c r="D22" s="5"/>
      <c r="E22" s="5"/>
      <c r="F22" s="5"/>
      <c r="G22" s="5"/>
      <c r="H22" s="5"/>
      <c r="I22" s="6">
        <f>IF(OR(F22="",G22=""),"",(G22-F22)*E22*H22*IF(D22="Short",-1,1))</f>
      </c>
      <c r="J22" s="7"/>
      <c r="K22" s="6">
        <f>IF(I22="","",I22-J22)</f>
      </c>
      <c r="L22" s="8"/>
      <c r="M22" s="9">
        <f>IF(OR(K22="",L22="",L22=0),"",K22/L22)</f>
      </c>
      <c r="N22">
        <f>IF(K22="","",IF(K22&gt;0,"Win",IF(K22&lt;0,"Loss","Scratch")))</f>
      </c>
      <c r="O22" s="5"/>
      <c r="P22" s="5"/>
      <c r="Q22" s="5"/>
      <c r="R22" s="5"/>
      <c r="S22" s="10">
        <f>IF(K22="","",SUM(K$2:K22))</f>
      </c>
      <c r="T22" s="10">
        <f>IF(S22="","",MAX(0,MAX(S$2:S22)))</f>
      </c>
      <c r="U22" s="10">
        <f>IF(S22="","",S22-T22)</f>
      </c>
      <c r="V22" s="11">
        <f>IF(U22="","",U22/(Summary!$B$3+T22))</f>
      </c>
    </row>
    <row r="23" spans="1:22" x14ac:dyDescent="0.25">
      <c r="A23" s="4"/>
      <c r="B23" s="4"/>
      <c r="C23" s="5"/>
      <c r="D23" s="5"/>
      <c r="E23" s="5"/>
      <c r="F23" s="5"/>
      <c r="G23" s="5"/>
      <c r="H23" s="5"/>
      <c r="I23" s="6">
        <f>IF(OR(F23="",G23=""),"",(G23-F23)*E23*H23*IF(D23="Short",-1,1))</f>
      </c>
      <c r="J23" s="7"/>
      <c r="K23" s="6">
        <f>IF(I23="","",I23-J23)</f>
      </c>
      <c r="L23" s="8"/>
      <c r="M23" s="9">
        <f>IF(OR(K23="",L23="",L23=0),"",K23/L23)</f>
      </c>
      <c r="N23">
        <f>IF(K23="","",IF(K23&gt;0,"Win",IF(K23&lt;0,"Loss","Scratch")))</f>
      </c>
      <c r="O23" s="5"/>
      <c r="P23" s="5"/>
      <c r="Q23" s="5"/>
      <c r="R23" s="5"/>
      <c r="S23" s="10">
        <f>IF(K23="","",SUM(K$2:K23))</f>
      </c>
      <c r="T23" s="10">
        <f>IF(S23="","",MAX(0,MAX(S$2:S23)))</f>
      </c>
      <c r="U23" s="10">
        <f>IF(S23="","",S23-T23)</f>
      </c>
      <c r="V23" s="11">
        <f>IF(U23="","",U23/(Summary!$B$3+T23))</f>
      </c>
    </row>
    <row r="24" spans="1:22" x14ac:dyDescent="0.25">
      <c r="A24" s="4"/>
      <c r="B24" s="4"/>
      <c r="C24" s="5"/>
      <c r="D24" s="5"/>
      <c r="E24" s="5"/>
      <c r="F24" s="5"/>
      <c r="G24" s="5"/>
      <c r="H24" s="5"/>
      <c r="I24" s="6">
        <f>IF(OR(F24="",G24=""),"",(G24-F24)*E24*H24*IF(D24="Short",-1,1))</f>
      </c>
      <c r="J24" s="7"/>
      <c r="K24" s="6">
        <f>IF(I24="","",I24-J24)</f>
      </c>
      <c r="L24" s="8"/>
      <c r="M24" s="9">
        <f>IF(OR(K24="",L24="",L24=0),"",K24/L24)</f>
      </c>
      <c r="N24">
        <f>IF(K24="","",IF(K24&gt;0,"Win",IF(K24&lt;0,"Loss","Scratch")))</f>
      </c>
      <c r="O24" s="5"/>
      <c r="P24" s="5"/>
      <c r="Q24" s="5"/>
      <c r="R24" s="5"/>
      <c r="S24" s="10">
        <f>IF(K24="","",SUM(K$2:K24))</f>
      </c>
      <c r="T24" s="10">
        <f>IF(S24="","",MAX(0,MAX(S$2:S24)))</f>
      </c>
      <c r="U24" s="10">
        <f>IF(S24="","",S24-T24)</f>
      </c>
      <c r="V24" s="11">
        <f>IF(U24="","",U24/(Summary!$B$3+T24))</f>
      </c>
    </row>
    <row r="25" spans="1:22" x14ac:dyDescent="0.25">
      <c r="A25" s="4"/>
      <c r="B25" s="4"/>
      <c r="C25" s="5"/>
      <c r="D25" s="5"/>
      <c r="E25" s="5"/>
      <c r="F25" s="5"/>
      <c r="G25" s="5"/>
      <c r="H25" s="5"/>
      <c r="I25" s="6">
        <f>IF(OR(F25="",G25=""),"",(G25-F25)*E25*H25*IF(D25="Short",-1,1))</f>
      </c>
      <c r="J25" s="7"/>
      <c r="K25" s="6">
        <f>IF(I25="","",I25-J25)</f>
      </c>
      <c r="L25" s="8"/>
      <c r="M25" s="9">
        <f>IF(OR(K25="",L25="",L25=0),"",K25/L25)</f>
      </c>
      <c r="N25">
        <f>IF(K25="","",IF(K25&gt;0,"Win",IF(K25&lt;0,"Loss","Scratch")))</f>
      </c>
      <c r="O25" s="5"/>
      <c r="P25" s="5"/>
      <c r="Q25" s="5"/>
      <c r="R25" s="5"/>
      <c r="S25" s="10">
        <f>IF(K25="","",SUM(K$2:K25))</f>
      </c>
      <c r="T25" s="10">
        <f>IF(S25="","",MAX(0,MAX(S$2:S25)))</f>
      </c>
      <c r="U25" s="10">
        <f>IF(S25="","",S25-T25)</f>
      </c>
      <c r="V25" s="11">
        <f>IF(U25="","",U25/(Summary!$B$3+T25))</f>
      </c>
    </row>
    <row r="26" spans="1:22" x14ac:dyDescent="0.25">
      <c r="A26" s="4"/>
      <c r="B26" s="4"/>
      <c r="C26" s="5"/>
      <c r="D26" s="5"/>
      <c r="E26" s="5"/>
      <c r="F26" s="5"/>
      <c r="G26" s="5"/>
      <c r="H26" s="5"/>
      <c r="I26" s="6">
        <f>IF(OR(F26="",G26=""),"",(G26-F26)*E26*H26*IF(D26="Short",-1,1))</f>
      </c>
      <c r="J26" s="7"/>
      <c r="K26" s="6">
        <f>IF(I26="","",I26-J26)</f>
      </c>
      <c r="L26" s="8"/>
      <c r="M26" s="9">
        <f>IF(OR(K26="",L26="",L26=0),"",K26/L26)</f>
      </c>
      <c r="N26">
        <f>IF(K26="","",IF(K26&gt;0,"Win",IF(K26&lt;0,"Loss","Scratch")))</f>
      </c>
      <c r="O26" s="5"/>
      <c r="P26" s="5"/>
      <c r="Q26" s="5"/>
      <c r="R26" s="5"/>
      <c r="S26" s="10">
        <f>IF(K26="","",SUM(K$2:K26))</f>
      </c>
      <c r="T26" s="10">
        <f>IF(S26="","",MAX(0,MAX(S$2:S26)))</f>
      </c>
      <c r="U26" s="10">
        <f>IF(S26="","",S26-T26)</f>
      </c>
      <c r="V26" s="11">
        <f>IF(U26="","",U26/(Summary!$B$3+T26))</f>
      </c>
    </row>
    <row r="27" spans="1:22" x14ac:dyDescent="0.25">
      <c r="A27" s="4"/>
      <c r="B27" s="4"/>
      <c r="C27" s="5"/>
      <c r="D27" s="5"/>
      <c r="E27" s="5"/>
      <c r="F27" s="5"/>
      <c r="G27" s="5"/>
      <c r="H27" s="5"/>
      <c r="I27" s="6">
        <f>IF(OR(F27="",G27=""),"",(G27-F27)*E27*H27*IF(D27="Short",-1,1))</f>
      </c>
      <c r="J27" s="7"/>
      <c r="K27" s="6">
        <f>IF(I27="","",I27-J27)</f>
      </c>
      <c r="L27" s="8"/>
      <c r="M27" s="9">
        <f>IF(OR(K27="",L27="",L27=0),"",K27/L27)</f>
      </c>
      <c r="N27">
        <f>IF(K27="","",IF(K27&gt;0,"Win",IF(K27&lt;0,"Loss","Scratch")))</f>
      </c>
      <c r="O27" s="5"/>
      <c r="P27" s="5"/>
      <c r="Q27" s="5"/>
      <c r="R27" s="5"/>
      <c r="S27" s="10">
        <f>IF(K27="","",SUM(K$2:K27))</f>
      </c>
      <c r="T27" s="10">
        <f>IF(S27="","",MAX(0,MAX(S$2:S27)))</f>
      </c>
      <c r="U27" s="10">
        <f>IF(S27="","",S27-T27)</f>
      </c>
      <c r="V27" s="11">
        <f>IF(U27="","",U27/(Summary!$B$3+T27))</f>
      </c>
    </row>
    <row r="28" spans="1:22" x14ac:dyDescent="0.25">
      <c r="A28" s="4"/>
      <c r="B28" s="4"/>
      <c r="C28" s="5"/>
      <c r="D28" s="5"/>
      <c r="E28" s="5"/>
      <c r="F28" s="5"/>
      <c r="G28" s="5"/>
      <c r="H28" s="5"/>
      <c r="I28" s="6">
        <f>IF(OR(F28="",G28=""),"",(G28-F28)*E28*H28*IF(D28="Short",-1,1))</f>
      </c>
      <c r="J28" s="7"/>
      <c r="K28" s="6">
        <f>IF(I28="","",I28-J28)</f>
      </c>
      <c r="L28" s="8"/>
      <c r="M28" s="9">
        <f>IF(OR(K28="",L28="",L28=0),"",K28/L28)</f>
      </c>
      <c r="N28">
        <f>IF(K28="","",IF(K28&gt;0,"Win",IF(K28&lt;0,"Loss","Scratch")))</f>
      </c>
      <c r="O28" s="5"/>
      <c r="P28" s="5"/>
      <c r="Q28" s="5"/>
      <c r="R28" s="5"/>
      <c r="S28" s="10">
        <f>IF(K28="","",SUM(K$2:K28))</f>
      </c>
      <c r="T28" s="10">
        <f>IF(S28="","",MAX(0,MAX(S$2:S28)))</f>
      </c>
      <c r="U28" s="10">
        <f>IF(S28="","",S28-T28)</f>
      </c>
      <c r="V28" s="11">
        <f>IF(U28="","",U28/(Summary!$B$3+T28))</f>
      </c>
    </row>
    <row r="29" spans="1:22" x14ac:dyDescent="0.25">
      <c r="A29" s="4"/>
      <c r="B29" s="4"/>
      <c r="C29" s="5"/>
      <c r="D29" s="5"/>
      <c r="E29" s="5"/>
      <c r="F29" s="5"/>
      <c r="G29" s="5"/>
      <c r="H29" s="5"/>
      <c r="I29" s="6">
        <f>IF(OR(F29="",G29=""),"",(G29-F29)*E29*H29*IF(D29="Short",-1,1))</f>
      </c>
      <c r="J29" s="7"/>
      <c r="K29" s="6">
        <f>IF(I29="","",I29-J29)</f>
      </c>
      <c r="L29" s="8"/>
      <c r="M29" s="9">
        <f>IF(OR(K29="",L29="",L29=0),"",K29/L29)</f>
      </c>
      <c r="N29">
        <f>IF(K29="","",IF(K29&gt;0,"Win",IF(K29&lt;0,"Loss","Scratch")))</f>
      </c>
      <c r="O29" s="5"/>
      <c r="P29" s="5"/>
      <c r="Q29" s="5"/>
      <c r="R29" s="5"/>
      <c r="S29" s="10">
        <f>IF(K29="","",SUM(K$2:K29))</f>
      </c>
      <c r="T29" s="10">
        <f>IF(S29="","",MAX(0,MAX(S$2:S29)))</f>
      </c>
      <c r="U29" s="10">
        <f>IF(S29="","",S29-T29)</f>
      </c>
      <c r="V29" s="11">
        <f>IF(U29="","",U29/(Summary!$B$3+T29))</f>
      </c>
    </row>
    <row r="30" spans="1:22" x14ac:dyDescent="0.25">
      <c r="A30" s="4"/>
      <c r="B30" s="4"/>
      <c r="C30" s="5"/>
      <c r="D30" s="5"/>
      <c r="E30" s="5"/>
      <c r="F30" s="5"/>
      <c r="G30" s="5"/>
      <c r="H30" s="5"/>
      <c r="I30" s="6">
        <f>IF(OR(F30="",G30=""),"",(G30-F30)*E30*H30*IF(D30="Short",-1,1))</f>
      </c>
      <c r="J30" s="7"/>
      <c r="K30" s="6">
        <f>IF(I30="","",I30-J30)</f>
      </c>
      <c r="L30" s="8"/>
      <c r="M30" s="9">
        <f>IF(OR(K30="",L30="",L30=0),"",K30/L30)</f>
      </c>
      <c r="N30">
        <f>IF(K30="","",IF(K30&gt;0,"Win",IF(K30&lt;0,"Loss","Scratch")))</f>
      </c>
      <c r="O30" s="5"/>
      <c r="P30" s="5"/>
      <c r="Q30" s="5"/>
      <c r="R30" s="5"/>
      <c r="S30" s="10">
        <f>IF(K30="","",SUM(K$2:K30))</f>
      </c>
      <c r="T30" s="10">
        <f>IF(S30="","",MAX(0,MAX(S$2:S30)))</f>
      </c>
      <c r="U30" s="10">
        <f>IF(S30="","",S30-T30)</f>
      </c>
      <c r="V30" s="11">
        <f>IF(U30="","",U30/(Summary!$B$3+T30))</f>
      </c>
    </row>
    <row r="31" spans="1:22" x14ac:dyDescent="0.25">
      <c r="A31" s="4"/>
      <c r="B31" s="4"/>
      <c r="C31" s="5"/>
      <c r="D31" s="5"/>
      <c r="E31" s="5"/>
      <c r="F31" s="5"/>
      <c r="G31" s="5"/>
      <c r="H31" s="5"/>
      <c r="I31" s="6">
        <f>IF(OR(F31="",G31=""),"",(G31-F31)*E31*H31*IF(D31="Short",-1,1))</f>
      </c>
      <c r="J31" s="7"/>
      <c r="K31" s="6">
        <f>IF(I31="","",I31-J31)</f>
      </c>
      <c r="L31" s="8"/>
      <c r="M31" s="9">
        <f>IF(OR(K31="",L31="",L31=0),"",K31/L31)</f>
      </c>
      <c r="N31">
        <f>IF(K31="","",IF(K31&gt;0,"Win",IF(K31&lt;0,"Loss","Scratch")))</f>
      </c>
      <c r="O31" s="5"/>
      <c r="P31" s="5"/>
      <c r="Q31" s="5"/>
      <c r="R31" s="5"/>
      <c r="S31" s="10">
        <f>IF(K31="","",SUM(K$2:K31))</f>
      </c>
      <c r="T31" s="10">
        <f>IF(S31="","",MAX(0,MAX(S$2:S31)))</f>
      </c>
      <c r="U31" s="10">
        <f>IF(S31="","",S31-T31)</f>
      </c>
      <c r="V31" s="11">
        <f>IF(U31="","",U31/(Summary!$B$3+T31))</f>
      </c>
    </row>
    <row r="32" spans="1:22" x14ac:dyDescent="0.25">
      <c r="A32" s="4"/>
      <c r="B32" s="4"/>
      <c r="C32" s="5"/>
      <c r="D32" s="5"/>
      <c r="E32" s="5"/>
      <c r="F32" s="5"/>
      <c r="G32" s="5"/>
      <c r="H32" s="5"/>
      <c r="I32" s="6">
        <f>IF(OR(F32="",G32=""),"",(G32-F32)*E32*H32*IF(D32="Short",-1,1))</f>
      </c>
      <c r="J32" s="7"/>
      <c r="K32" s="6">
        <f>IF(I32="","",I32-J32)</f>
      </c>
      <c r="L32" s="8"/>
      <c r="M32" s="9">
        <f>IF(OR(K32="",L32="",L32=0),"",K32/L32)</f>
      </c>
      <c r="N32">
        <f>IF(K32="","",IF(K32&gt;0,"Win",IF(K32&lt;0,"Loss","Scratch")))</f>
      </c>
      <c r="O32" s="5"/>
      <c r="P32" s="5"/>
      <c r="Q32" s="5"/>
      <c r="R32" s="5"/>
      <c r="S32" s="10">
        <f>IF(K32="","",SUM(K$2:K32))</f>
      </c>
      <c r="T32" s="10">
        <f>IF(S32="","",MAX(0,MAX(S$2:S32)))</f>
      </c>
      <c r="U32" s="10">
        <f>IF(S32="","",S32-T32)</f>
      </c>
      <c r="V32" s="11">
        <f>IF(U32="","",U32/(Summary!$B$3+T32))</f>
      </c>
    </row>
    <row r="33" spans="1:22" x14ac:dyDescent="0.25">
      <c r="A33" s="4"/>
      <c r="B33" s="4"/>
      <c r="C33" s="5"/>
      <c r="D33" s="5"/>
      <c r="E33" s="5"/>
      <c r="F33" s="5"/>
      <c r="G33" s="5"/>
      <c r="H33" s="5"/>
      <c r="I33" s="6">
        <f>IF(OR(F33="",G33=""),"",(G33-F33)*E33*H33*IF(D33="Short",-1,1))</f>
      </c>
      <c r="J33" s="7"/>
      <c r="K33" s="6">
        <f>IF(I33="","",I33-J33)</f>
      </c>
      <c r="L33" s="8"/>
      <c r="M33" s="9">
        <f>IF(OR(K33="",L33="",L33=0),"",K33/L33)</f>
      </c>
      <c r="N33">
        <f>IF(K33="","",IF(K33&gt;0,"Win",IF(K33&lt;0,"Loss","Scratch")))</f>
      </c>
      <c r="O33" s="5"/>
      <c r="P33" s="5"/>
      <c r="Q33" s="5"/>
      <c r="R33" s="5"/>
      <c r="S33" s="10">
        <f>IF(K33="","",SUM(K$2:K33))</f>
      </c>
      <c r="T33" s="10">
        <f>IF(S33="","",MAX(0,MAX(S$2:S33)))</f>
      </c>
      <c r="U33" s="10">
        <f>IF(S33="","",S33-T33)</f>
      </c>
      <c r="V33" s="11">
        <f>IF(U33="","",U33/(Summary!$B$3+T33))</f>
      </c>
    </row>
    <row r="34" spans="1:22" x14ac:dyDescent="0.25">
      <c r="A34" s="4"/>
      <c r="B34" s="4"/>
      <c r="C34" s="5"/>
      <c r="D34" s="5"/>
      <c r="E34" s="5"/>
      <c r="F34" s="5"/>
      <c r="G34" s="5"/>
      <c r="H34" s="5"/>
      <c r="I34" s="6">
        <f>IF(OR(F34="",G34=""),"",(G34-F34)*E34*H34*IF(D34="Short",-1,1))</f>
      </c>
      <c r="J34" s="7"/>
      <c r="K34" s="6">
        <f>IF(I34="","",I34-J34)</f>
      </c>
      <c r="L34" s="8"/>
      <c r="M34" s="9">
        <f>IF(OR(K34="",L34="",L34=0),"",K34/L34)</f>
      </c>
      <c r="N34">
        <f>IF(K34="","",IF(K34&gt;0,"Win",IF(K34&lt;0,"Loss","Scratch")))</f>
      </c>
      <c r="O34" s="5"/>
      <c r="P34" s="5"/>
      <c r="Q34" s="5"/>
      <c r="R34" s="5"/>
      <c r="S34" s="10">
        <f>IF(K34="","",SUM(K$2:K34))</f>
      </c>
      <c r="T34" s="10">
        <f>IF(S34="","",MAX(0,MAX(S$2:S34)))</f>
      </c>
      <c r="U34" s="10">
        <f>IF(S34="","",S34-T34)</f>
      </c>
      <c r="V34" s="11">
        <f>IF(U34="","",U34/(Summary!$B$3+T34))</f>
      </c>
    </row>
    <row r="35" spans="1:22" x14ac:dyDescent="0.25">
      <c r="A35" s="4"/>
      <c r="B35" s="4"/>
      <c r="C35" s="5"/>
      <c r="D35" s="5"/>
      <c r="E35" s="5"/>
      <c r="F35" s="5"/>
      <c r="G35" s="5"/>
      <c r="H35" s="5"/>
      <c r="I35" s="6">
        <f>IF(OR(F35="",G35=""),"",(G35-F35)*E35*H35*IF(D35="Short",-1,1))</f>
      </c>
      <c r="J35" s="7"/>
      <c r="K35" s="6">
        <f>IF(I35="","",I35-J35)</f>
      </c>
      <c r="L35" s="8"/>
      <c r="M35" s="9">
        <f>IF(OR(K35="",L35="",L35=0),"",K35/L35)</f>
      </c>
      <c r="N35">
        <f>IF(K35="","",IF(K35&gt;0,"Win",IF(K35&lt;0,"Loss","Scratch")))</f>
      </c>
      <c r="O35" s="5"/>
      <c r="P35" s="5"/>
      <c r="Q35" s="5"/>
      <c r="R35" s="5"/>
      <c r="S35" s="10">
        <f>IF(K35="","",SUM(K$2:K35))</f>
      </c>
      <c r="T35" s="10">
        <f>IF(S35="","",MAX(0,MAX(S$2:S35)))</f>
      </c>
      <c r="U35" s="10">
        <f>IF(S35="","",S35-T35)</f>
      </c>
      <c r="V35" s="11">
        <f>IF(U35="","",U35/(Summary!$B$3+T35))</f>
      </c>
    </row>
    <row r="36" spans="1:22" x14ac:dyDescent="0.25">
      <c r="A36" s="4"/>
      <c r="B36" s="4"/>
      <c r="C36" s="5"/>
      <c r="D36" s="5"/>
      <c r="E36" s="5"/>
      <c r="F36" s="5"/>
      <c r="G36" s="5"/>
      <c r="H36" s="5"/>
      <c r="I36" s="6">
        <f>IF(OR(F36="",G36=""),"",(G36-F36)*E36*H36*IF(D36="Short",-1,1))</f>
      </c>
      <c r="J36" s="7"/>
      <c r="K36" s="6">
        <f>IF(I36="","",I36-J36)</f>
      </c>
      <c r="L36" s="8"/>
      <c r="M36" s="9">
        <f>IF(OR(K36="",L36="",L36=0),"",K36/L36)</f>
      </c>
      <c r="N36">
        <f>IF(K36="","",IF(K36&gt;0,"Win",IF(K36&lt;0,"Loss","Scratch")))</f>
      </c>
      <c r="O36" s="5"/>
      <c r="P36" s="5"/>
      <c r="Q36" s="5"/>
      <c r="R36" s="5"/>
      <c r="S36" s="10">
        <f>IF(K36="","",SUM(K$2:K36))</f>
      </c>
      <c r="T36" s="10">
        <f>IF(S36="","",MAX(0,MAX(S$2:S36)))</f>
      </c>
      <c r="U36" s="10">
        <f>IF(S36="","",S36-T36)</f>
      </c>
      <c r="V36" s="11">
        <f>IF(U36="","",U36/(Summary!$B$3+T36))</f>
      </c>
    </row>
    <row r="37" spans="1:22" x14ac:dyDescent="0.25">
      <c r="A37" s="4"/>
      <c r="B37" s="4"/>
      <c r="C37" s="5"/>
      <c r="D37" s="5"/>
      <c r="E37" s="5"/>
      <c r="F37" s="5"/>
      <c r="G37" s="5"/>
      <c r="H37" s="5"/>
      <c r="I37" s="6">
        <f>IF(OR(F37="",G37=""),"",(G37-F37)*E37*H37*IF(D37="Short",-1,1))</f>
      </c>
      <c r="J37" s="7"/>
      <c r="K37" s="6">
        <f>IF(I37="","",I37-J37)</f>
      </c>
      <c r="L37" s="8"/>
      <c r="M37" s="9">
        <f>IF(OR(K37="",L37="",L37=0),"",K37/L37)</f>
      </c>
      <c r="N37">
        <f>IF(K37="","",IF(K37&gt;0,"Win",IF(K37&lt;0,"Loss","Scratch")))</f>
      </c>
      <c r="O37" s="5"/>
      <c r="P37" s="5"/>
      <c r="Q37" s="5"/>
      <c r="R37" s="5"/>
      <c r="S37" s="10">
        <f>IF(K37="","",SUM(K$2:K37))</f>
      </c>
      <c r="T37" s="10">
        <f>IF(S37="","",MAX(0,MAX(S$2:S37)))</f>
      </c>
      <c r="U37" s="10">
        <f>IF(S37="","",S37-T37)</f>
      </c>
      <c r="V37" s="11">
        <f>IF(U37="","",U37/(Summary!$B$3+T37))</f>
      </c>
    </row>
    <row r="38" spans="1:22" x14ac:dyDescent="0.25">
      <c r="A38" s="4"/>
      <c r="B38" s="4"/>
      <c r="C38" s="5"/>
      <c r="D38" s="5"/>
      <c r="E38" s="5"/>
      <c r="F38" s="5"/>
      <c r="G38" s="5"/>
      <c r="H38" s="5"/>
      <c r="I38" s="6">
        <f>IF(OR(F38="",G38=""),"",(G38-F38)*E38*H38*IF(D38="Short",-1,1))</f>
      </c>
      <c r="J38" s="7"/>
      <c r="K38" s="6">
        <f>IF(I38="","",I38-J38)</f>
      </c>
      <c r="L38" s="8"/>
      <c r="M38" s="9">
        <f>IF(OR(K38="",L38="",L38=0),"",K38/L38)</f>
      </c>
      <c r="N38">
        <f>IF(K38="","",IF(K38&gt;0,"Win",IF(K38&lt;0,"Loss","Scratch")))</f>
      </c>
      <c r="O38" s="5"/>
      <c r="P38" s="5"/>
      <c r="Q38" s="5"/>
      <c r="R38" s="5"/>
      <c r="S38" s="10">
        <f>IF(K38="","",SUM(K$2:K38))</f>
      </c>
      <c r="T38" s="10">
        <f>IF(S38="","",MAX(0,MAX(S$2:S38)))</f>
      </c>
      <c r="U38" s="10">
        <f>IF(S38="","",S38-T38)</f>
      </c>
      <c r="V38" s="11">
        <f>IF(U38="","",U38/(Summary!$B$3+T38))</f>
      </c>
    </row>
    <row r="39" spans="1:22" x14ac:dyDescent="0.25">
      <c r="A39" s="4"/>
      <c r="B39" s="4"/>
      <c r="C39" s="5"/>
      <c r="D39" s="5"/>
      <c r="E39" s="5"/>
      <c r="F39" s="5"/>
      <c r="G39" s="5"/>
      <c r="H39" s="5"/>
      <c r="I39" s="6">
        <f>IF(OR(F39="",G39=""),"",(G39-F39)*E39*H39*IF(D39="Short",-1,1))</f>
      </c>
      <c r="J39" s="7"/>
      <c r="K39" s="6">
        <f>IF(I39="","",I39-J39)</f>
      </c>
      <c r="L39" s="8"/>
      <c r="M39" s="9">
        <f>IF(OR(K39="",L39="",L39=0),"",K39/L39)</f>
      </c>
      <c r="N39">
        <f>IF(K39="","",IF(K39&gt;0,"Win",IF(K39&lt;0,"Loss","Scratch")))</f>
      </c>
      <c r="O39" s="5"/>
      <c r="P39" s="5"/>
      <c r="Q39" s="5"/>
      <c r="R39" s="5"/>
      <c r="S39" s="10">
        <f>IF(K39="","",SUM(K$2:K39))</f>
      </c>
      <c r="T39" s="10">
        <f>IF(S39="","",MAX(0,MAX(S$2:S39)))</f>
      </c>
      <c r="U39" s="10">
        <f>IF(S39="","",S39-T39)</f>
      </c>
      <c r="V39" s="11">
        <f>IF(U39="","",U39/(Summary!$B$3+T39))</f>
      </c>
    </row>
    <row r="40" spans="1:22" x14ac:dyDescent="0.25">
      <c r="A40" s="4"/>
      <c r="B40" s="4"/>
      <c r="C40" s="5"/>
      <c r="D40" s="5"/>
      <c r="E40" s="5"/>
      <c r="F40" s="5"/>
      <c r="G40" s="5"/>
      <c r="H40" s="5"/>
      <c r="I40" s="6">
        <f>IF(OR(F40="",G40=""),"",(G40-F40)*E40*H40*IF(D40="Short",-1,1))</f>
      </c>
      <c r="J40" s="7"/>
      <c r="K40" s="6">
        <f>IF(I40="","",I40-J40)</f>
      </c>
      <c r="L40" s="8"/>
      <c r="M40" s="9">
        <f>IF(OR(K40="",L40="",L40=0),"",K40/L40)</f>
      </c>
      <c r="N40">
        <f>IF(K40="","",IF(K40&gt;0,"Win",IF(K40&lt;0,"Loss","Scratch")))</f>
      </c>
      <c r="O40" s="5"/>
      <c r="P40" s="5"/>
      <c r="Q40" s="5"/>
      <c r="R40" s="5"/>
      <c r="S40" s="10">
        <f>IF(K40="","",SUM(K$2:K40))</f>
      </c>
      <c r="T40" s="10">
        <f>IF(S40="","",MAX(0,MAX(S$2:S40)))</f>
      </c>
      <c r="U40" s="10">
        <f>IF(S40="","",S40-T40)</f>
      </c>
      <c r="V40" s="11">
        <f>IF(U40="","",U40/(Summary!$B$3+T40))</f>
      </c>
    </row>
    <row r="41" spans="1:22" x14ac:dyDescent="0.25">
      <c r="A41" s="4"/>
      <c r="B41" s="4"/>
      <c r="C41" s="5"/>
      <c r="D41" s="5"/>
      <c r="E41" s="5"/>
      <c r="F41" s="5"/>
      <c r="G41" s="5"/>
      <c r="H41" s="5"/>
      <c r="I41" s="6">
        <f>IF(OR(F41="",G41=""),"",(G41-F41)*E41*H41*IF(D41="Short",-1,1))</f>
      </c>
      <c r="J41" s="7"/>
      <c r="K41" s="6">
        <f>IF(I41="","",I41-J41)</f>
      </c>
      <c r="L41" s="8"/>
      <c r="M41" s="9">
        <f>IF(OR(K41="",L41="",L41=0),"",K41/L41)</f>
      </c>
      <c r="N41">
        <f>IF(K41="","",IF(K41&gt;0,"Win",IF(K41&lt;0,"Loss","Scratch")))</f>
      </c>
      <c r="O41" s="5"/>
      <c r="P41" s="5"/>
      <c r="Q41" s="5"/>
      <c r="R41" s="5"/>
      <c r="S41" s="10">
        <f>IF(K41="","",SUM(K$2:K41))</f>
      </c>
      <c r="T41" s="10">
        <f>IF(S41="","",MAX(0,MAX(S$2:S41)))</f>
      </c>
      <c r="U41" s="10">
        <f>IF(S41="","",S41-T41)</f>
      </c>
      <c r="V41" s="11">
        <f>IF(U41="","",U41/(Summary!$B$3+T41))</f>
      </c>
    </row>
    <row r="42" spans="1:22" x14ac:dyDescent="0.25">
      <c r="A42" s="4"/>
      <c r="B42" s="4"/>
      <c r="C42" s="5"/>
      <c r="D42" s="5"/>
      <c r="E42" s="5"/>
      <c r="F42" s="5"/>
      <c r="G42" s="5"/>
      <c r="H42" s="5"/>
      <c r="I42" s="6">
        <f>IF(OR(F42="",G42=""),"",(G42-F42)*E42*H42*IF(D42="Short",-1,1))</f>
      </c>
      <c r="J42" s="7"/>
      <c r="K42" s="6">
        <f>IF(I42="","",I42-J42)</f>
      </c>
      <c r="L42" s="8"/>
      <c r="M42" s="9">
        <f>IF(OR(K42="",L42="",L42=0),"",K42/L42)</f>
      </c>
      <c r="N42">
        <f>IF(K42="","",IF(K42&gt;0,"Win",IF(K42&lt;0,"Loss","Scratch")))</f>
      </c>
      <c r="O42" s="5"/>
      <c r="P42" s="5"/>
      <c r="Q42" s="5"/>
      <c r="R42" s="5"/>
      <c r="S42" s="10">
        <f>IF(K42="","",SUM(K$2:K42))</f>
      </c>
      <c r="T42" s="10">
        <f>IF(S42="","",MAX(0,MAX(S$2:S42)))</f>
      </c>
      <c r="U42" s="10">
        <f>IF(S42="","",S42-T42)</f>
      </c>
      <c r="V42" s="11">
        <f>IF(U42="","",U42/(Summary!$B$3+T42))</f>
      </c>
    </row>
    <row r="43" spans="1:22" x14ac:dyDescent="0.25">
      <c r="A43" s="4"/>
      <c r="B43" s="4"/>
      <c r="C43" s="5"/>
      <c r="D43" s="5"/>
      <c r="E43" s="5"/>
      <c r="F43" s="5"/>
      <c r="G43" s="5"/>
      <c r="H43" s="5"/>
      <c r="I43" s="6">
        <f>IF(OR(F43="",G43=""),"",(G43-F43)*E43*H43*IF(D43="Short",-1,1))</f>
      </c>
      <c r="J43" s="7"/>
      <c r="K43" s="6">
        <f>IF(I43="","",I43-J43)</f>
      </c>
      <c r="L43" s="8"/>
      <c r="M43" s="9">
        <f>IF(OR(K43="",L43="",L43=0),"",K43/L43)</f>
      </c>
      <c r="N43">
        <f>IF(K43="","",IF(K43&gt;0,"Win",IF(K43&lt;0,"Loss","Scratch")))</f>
      </c>
      <c r="O43" s="5"/>
      <c r="P43" s="5"/>
      <c r="Q43" s="5"/>
      <c r="R43" s="5"/>
      <c r="S43" s="10">
        <f>IF(K43="","",SUM(K$2:K43))</f>
      </c>
      <c r="T43" s="10">
        <f>IF(S43="","",MAX(0,MAX(S$2:S43)))</f>
      </c>
      <c r="U43" s="10">
        <f>IF(S43="","",S43-T43)</f>
      </c>
      <c r="V43" s="11">
        <f>IF(U43="","",U43/(Summary!$B$3+T43))</f>
      </c>
    </row>
    <row r="44" spans="1:22" x14ac:dyDescent="0.25">
      <c r="A44" s="4"/>
      <c r="B44" s="4"/>
      <c r="C44" s="5"/>
      <c r="D44" s="5"/>
      <c r="E44" s="5"/>
      <c r="F44" s="5"/>
      <c r="G44" s="5"/>
      <c r="H44" s="5"/>
      <c r="I44" s="6">
        <f>IF(OR(F44="",G44=""),"",(G44-F44)*E44*H44*IF(D44="Short",-1,1))</f>
      </c>
      <c r="J44" s="7"/>
      <c r="K44" s="6">
        <f>IF(I44="","",I44-J44)</f>
      </c>
      <c r="L44" s="8"/>
      <c r="M44" s="9">
        <f>IF(OR(K44="",L44="",L44=0),"",K44/L44)</f>
      </c>
      <c r="N44">
        <f>IF(K44="","",IF(K44&gt;0,"Win",IF(K44&lt;0,"Loss","Scratch")))</f>
      </c>
      <c r="O44" s="5"/>
      <c r="P44" s="5"/>
      <c r="Q44" s="5"/>
      <c r="R44" s="5"/>
      <c r="S44" s="10">
        <f>IF(K44="","",SUM(K$2:K44))</f>
      </c>
      <c r="T44" s="10">
        <f>IF(S44="","",MAX(0,MAX(S$2:S44)))</f>
      </c>
      <c r="U44" s="10">
        <f>IF(S44="","",S44-T44)</f>
      </c>
      <c r="V44" s="11">
        <f>IF(U44="","",U44/(Summary!$B$3+T44))</f>
      </c>
    </row>
    <row r="45" spans="1:22" x14ac:dyDescent="0.25">
      <c r="A45" s="4"/>
      <c r="B45" s="4"/>
      <c r="C45" s="5"/>
      <c r="D45" s="5"/>
      <c r="E45" s="5"/>
      <c r="F45" s="5"/>
      <c r="G45" s="5"/>
      <c r="H45" s="5"/>
      <c r="I45" s="6">
        <f>IF(OR(F45="",G45=""),"",(G45-F45)*E45*H45*IF(D45="Short",-1,1))</f>
      </c>
      <c r="J45" s="7"/>
      <c r="K45" s="6">
        <f>IF(I45="","",I45-J45)</f>
      </c>
      <c r="L45" s="8"/>
      <c r="M45" s="9">
        <f>IF(OR(K45="",L45="",L45=0),"",K45/L45)</f>
      </c>
      <c r="N45">
        <f>IF(K45="","",IF(K45&gt;0,"Win",IF(K45&lt;0,"Loss","Scratch")))</f>
      </c>
      <c r="O45" s="5"/>
      <c r="P45" s="5"/>
      <c r="Q45" s="5"/>
      <c r="R45" s="5"/>
      <c r="S45" s="10">
        <f>IF(K45="","",SUM(K$2:K45))</f>
      </c>
      <c r="T45" s="10">
        <f>IF(S45="","",MAX(0,MAX(S$2:S45)))</f>
      </c>
      <c r="U45" s="10">
        <f>IF(S45="","",S45-T45)</f>
      </c>
      <c r="V45" s="11">
        <f>IF(U45="","",U45/(Summary!$B$3+T45))</f>
      </c>
    </row>
    <row r="46" spans="1:22" x14ac:dyDescent="0.25">
      <c r="A46" s="4"/>
      <c r="B46" s="4"/>
      <c r="C46" s="5"/>
      <c r="D46" s="5"/>
      <c r="E46" s="5"/>
      <c r="F46" s="5"/>
      <c r="G46" s="5"/>
      <c r="H46" s="5"/>
      <c r="I46" s="6">
        <f>IF(OR(F46="",G46=""),"",(G46-F46)*E46*H46*IF(D46="Short",-1,1))</f>
      </c>
      <c r="J46" s="7"/>
      <c r="K46" s="6">
        <f>IF(I46="","",I46-J46)</f>
      </c>
      <c r="L46" s="8"/>
      <c r="M46" s="9">
        <f>IF(OR(K46="",L46="",L46=0),"",K46/L46)</f>
      </c>
      <c r="N46">
        <f>IF(K46="","",IF(K46&gt;0,"Win",IF(K46&lt;0,"Loss","Scratch")))</f>
      </c>
      <c r="O46" s="5"/>
      <c r="P46" s="5"/>
      <c r="Q46" s="5"/>
      <c r="R46" s="5"/>
      <c r="S46" s="10">
        <f>IF(K46="","",SUM(K$2:K46))</f>
      </c>
      <c r="T46" s="10">
        <f>IF(S46="","",MAX(0,MAX(S$2:S46)))</f>
      </c>
      <c r="U46" s="10">
        <f>IF(S46="","",S46-T46)</f>
      </c>
      <c r="V46" s="11">
        <f>IF(U46="","",U46/(Summary!$B$3+T46))</f>
      </c>
    </row>
    <row r="47" spans="1:22" x14ac:dyDescent="0.25">
      <c r="A47" s="4"/>
      <c r="B47" s="4"/>
      <c r="C47" s="5"/>
      <c r="D47" s="5"/>
      <c r="E47" s="5"/>
      <c r="F47" s="5"/>
      <c r="G47" s="5"/>
      <c r="H47" s="5"/>
      <c r="I47" s="6">
        <f>IF(OR(F47="",G47=""),"",(G47-F47)*E47*H47*IF(D47="Short",-1,1))</f>
      </c>
      <c r="J47" s="7"/>
      <c r="K47" s="6">
        <f>IF(I47="","",I47-J47)</f>
      </c>
      <c r="L47" s="8"/>
      <c r="M47" s="9">
        <f>IF(OR(K47="",L47="",L47=0),"",K47/L47)</f>
      </c>
      <c r="N47">
        <f>IF(K47="","",IF(K47&gt;0,"Win",IF(K47&lt;0,"Loss","Scratch")))</f>
      </c>
      <c r="O47" s="5"/>
      <c r="P47" s="5"/>
      <c r="Q47" s="5"/>
      <c r="R47" s="5"/>
      <c r="S47" s="10">
        <f>IF(K47="","",SUM(K$2:K47))</f>
      </c>
      <c r="T47" s="10">
        <f>IF(S47="","",MAX(0,MAX(S$2:S47)))</f>
      </c>
      <c r="U47" s="10">
        <f>IF(S47="","",S47-T47)</f>
      </c>
      <c r="V47" s="11">
        <f>IF(U47="","",U47/(Summary!$B$3+T47))</f>
      </c>
    </row>
    <row r="48" spans="1:22" x14ac:dyDescent="0.25">
      <c r="A48" s="4"/>
      <c r="B48" s="4"/>
      <c r="C48" s="5"/>
      <c r="D48" s="5"/>
      <c r="E48" s="5"/>
      <c r="F48" s="5"/>
      <c r="G48" s="5"/>
      <c r="H48" s="5"/>
      <c r="I48" s="6">
        <f>IF(OR(F48="",G48=""),"",(G48-F48)*E48*H48*IF(D48="Short",-1,1))</f>
      </c>
      <c r="J48" s="7"/>
      <c r="K48" s="6">
        <f>IF(I48="","",I48-J48)</f>
      </c>
      <c r="L48" s="8"/>
      <c r="M48" s="9">
        <f>IF(OR(K48="",L48="",L48=0),"",K48/L48)</f>
      </c>
      <c r="N48">
        <f>IF(K48="","",IF(K48&gt;0,"Win",IF(K48&lt;0,"Loss","Scratch")))</f>
      </c>
      <c r="O48" s="5"/>
      <c r="P48" s="5"/>
      <c r="Q48" s="5"/>
      <c r="R48" s="5"/>
      <c r="S48" s="10">
        <f>IF(K48="","",SUM(K$2:K48))</f>
      </c>
      <c r="T48" s="10">
        <f>IF(S48="","",MAX(0,MAX(S$2:S48)))</f>
      </c>
      <c r="U48" s="10">
        <f>IF(S48="","",S48-T48)</f>
      </c>
      <c r="V48" s="11">
        <f>IF(U48="","",U48/(Summary!$B$3+T48))</f>
      </c>
    </row>
    <row r="49" spans="1:22" x14ac:dyDescent="0.25">
      <c r="A49" s="4"/>
      <c r="B49" s="4"/>
      <c r="C49" s="5"/>
      <c r="D49" s="5"/>
      <c r="E49" s="5"/>
      <c r="F49" s="5"/>
      <c r="G49" s="5"/>
      <c r="H49" s="5"/>
      <c r="I49" s="6">
        <f>IF(OR(F49="",G49=""),"",(G49-F49)*E49*H49*IF(D49="Short",-1,1))</f>
      </c>
      <c r="J49" s="7"/>
      <c r="K49" s="6">
        <f>IF(I49="","",I49-J49)</f>
      </c>
      <c r="L49" s="8"/>
      <c r="M49" s="9">
        <f>IF(OR(K49="",L49="",L49=0),"",K49/L49)</f>
      </c>
      <c r="N49">
        <f>IF(K49="","",IF(K49&gt;0,"Win",IF(K49&lt;0,"Loss","Scratch")))</f>
      </c>
      <c r="O49" s="5"/>
      <c r="P49" s="5"/>
      <c r="Q49" s="5"/>
      <c r="R49" s="5"/>
      <c r="S49" s="10">
        <f>IF(K49="","",SUM(K$2:K49))</f>
      </c>
      <c r="T49" s="10">
        <f>IF(S49="","",MAX(0,MAX(S$2:S49)))</f>
      </c>
      <c r="U49" s="10">
        <f>IF(S49="","",S49-T49)</f>
      </c>
      <c r="V49" s="11">
        <f>IF(U49="","",U49/(Summary!$B$3+T49))</f>
      </c>
    </row>
    <row r="50" spans="1:22" x14ac:dyDescent="0.25">
      <c r="A50" s="4"/>
      <c r="B50" s="4"/>
      <c r="C50" s="5"/>
      <c r="D50" s="5"/>
      <c r="E50" s="5"/>
      <c r="F50" s="5"/>
      <c r="G50" s="5"/>
      <c r="H50" s="5"/>
      <c r="I50" s="6">
        <f>IF(OR(F50="",G50=""),"",(G50-F50)*E50*H50*IF(D50="Short",-1,1))</f>
      </c>
      <c r="J50" s="7"/>
      <c r="K50" s="6">
        <f>IF(I50="","",I50-J50)</f>
      </c>
      <c r="L50" s="8"/>
      <c r="M50" s="9">
        <f>IF(OR(K50="",L50="",L50=0),"",K50/L50)</f>
      </c>
      <c r="N50">
        <f>IF(K50="","",IF(K50&gt;0,"Win",IF(K50&lt;0,"Loss","Scratch")))</f>
      </c>
      <c r="O50" s="5"/>
      <c r="P50" s="5"/>
      <c r="Q50" s="5"/>
      <c r="R50" s="5"/>
      <c r="S50" s="10">
        <f>IF(K50="","",SUM(K$2:K50))</f>
      </c>
      <c r="T50" s="10">
        <f>IF(S50="","",MAX(0,MAX(S$2:S50)))</f>
      </c>
      <c r="U50" s="10">
        <f>IF(S50="","",S50-T50)</f>
      </c>
      <c r="V50" s="11">
        <f>IF(U50="","",U50/(Summary!$B$3+T50))</f>
      </c>
    </row>
    <row r="51" spans="1:22" x14ac:dyDescent="0.25">
      <c r="A51" s="4"/>
      <c r="B51" s="4"/>
      <c r="C51" s="5"/>
      <c r="D51" s="5"/>
      <c r="E51" s="5"/>
      <c r="F51" s="5"/>
      <c r="G51" s="5"/>
      <c r="H51" s="5"/>
      <c r="I51" s="6">
        <f>IF(OR(F51="",G51=""),"",(G51-F51)*E51*H51*IF(D51="Short",-1,1))</f>
      </c>
      <c r="J51" s="7"/>
      <c r="K51" s="6">
        <f>IF(I51="","",I51-J51)</f>
      </c>
      <c r="L51" s="8"/>
      <c r="M51" s="9">
        <f>IF(OR(K51="",L51="",L51=0),"",K51/L51)</f>
      </c>
      <c r="N51">
        <f>IF(K51="","",IF(K51&gt;0,"Win",IF(K51&lt;0,"Loss","Scratch")))</f>
      </c>
      <c r="O51" s="5"/>
      <c r="P51" s="5"/>
      <c r="Q51" s="5"/>
      <c r="R51" s="5"/>
      <c r="S51" s="10">
        <f>IF(K51="","",SUM(K$2:K51))</f>
      </c>
      <c r="T51" s="10">
        <f>IF(S51="","",MAX(0,MAX(S$2:S51)))</f>
      </c>
      <c r="U51" s="10">
        <f>IF(S51="","",S51-T51)</f>
      </c>
      <c r="V51" s="11">
        <f>IF(U51="","",U51/(Summary!$B$3+T51))</f>
      </c>
    </row>
    <row r="52" spans="1:22" x14ac:dyDescent="0.25">
      <c r="A52" s="4"/>
      <c r="B52" s="4"/>
      <c r="C52" s="5"/>
      <c r="D52" s="5"/>
      <c r="E52" s="5"/>
      <c r="F52" s="5"/>
      <c r="G52" s="5"/>
      <c r="H52" s="5"/>
      <c r="I52" s="6">
        <f>IF(OR(F52="",G52=""),"",(G52-F52)*E52*H52*IF(D52="Short",-1,1))</f>
      </c>
      <c r="J52" s="7"/>
      <c r="K52" s="6">
        <f>IF(I52="","",I52-J52)</f>
      </c>
      <c r="L52" s="8"/>
      <c r="M52" s="9">
        <f>IF(OR(K52="",L52="",L52=0),"",K52/L52)</f>
      </c>
      <c r="N52">
        <f>IF(K52="","",IF(K52&gt;0,"Win",IF(K52&lt;0,"Loss","Scratch")))</f>
      </c>
      <c r="O52" s="5"/>
      <c r="P52" s="5"/>
      <c r="Q52" s="5"/>
      <c r="R52" s="5"/>
      <c r="S52" s="10">
        <f>IF(K52="","",SUM(K$2:K52))</f>
      </c>
      <c r="T52" s="10">
        <f>IF(S52="","",MAX(0,MAX(S$2:S52)))</f>
      </c>
      <c r="U52" s="10">
        <f>IF(S52="","",S52-T52)</f>
      </c>
      <c r="V52" s="11">
        <f>IF(U52="","",U52/(Summary!$B$3+T52))</f>
      </c>
    </row>
    <row r="53" spans="1:22" x14ac:dyDescent="0.25">
      <c r="A53" s="4"/>
      <c r="B53" s="4"/>
      <c r="C53" s="5"/>
      <c r="D53" s="5"/>
      <c r="E53" s="5"/>
      <c r="F53" s="5"/>
      <c r="G53" s="5"/>
      <c r="H53" s="5"/>
      <c r="I53" s="6">
        <f>IF(OR(F53="",G53=""),"",(G53-F53)*E53*H53*IF(D53="Short",-1,1))</f>
      </c>
      <c r="J53" s="7"/>
      <c r="K53" s="6">
        <f>IF(I53="","",I53-J53)</f>
      </c>
      <c r="L53" s="8"/>
      <c r="M53" s="9">
        <f>IF(OR(K53="",L53="",L53=0),"",K53/L53)</f>
      </c>
      <c r="N53">
        <f>IF(K53="","",IF(K53&gt;0,"Win",IF(K53&lt;0,"Loss","Scratch")))</f>
      </c>
      <c r="O53" s="5"/>
      <c r="P53" s="5"/>
      <c r="Q53" s="5"/>
      <c r="R53" s="5"/>
      <c r="S53" s="10">
        <f>IF(K53="","",SUM(K$2:K53))</f>
      </c>
      <c r="T53" s="10">
        <f>IF(S53="","",MAX(0,MAX(S$2:S53)))</f>
      </c>
      <c r="U53" s="10">
        <f>IF(S53="","",S53-T53)</f>
      </c>
      <c r="V53" s="11">
        <f>IF(U53="","",U53/(Summary!$B$3+T53))</f>
      </c>
    </row>
    <row r="54" spans="1:22" x14ac:dyDescent="0.25">
      <c r="A54" s="4"/>
      <c r="B54" s="4"/>
      <c r="C54" s="5"/>
      <c r="D54" s="5"/>
      <c r="E54" s="5"/>
      <c r="F54" s="5"/>
      <c r="G54" s="5"/>
      <c r="H54" s="5"/>
      <c r="I54" s="6">
        <f>IF(OR(F54="",G54=""),"",(G54-F54)*E54*H54*IF(D54="Short",-1,1))</f>
      </c>
      <c r="J54" s="7"/>
      <c r="K54" s="6">
        <f>IF(I54="","",I54-J54)</f>
      </c>
      <c r="L54" s="8"/>
      <c r="M54" s="9">
        <f>IF(OR(K54="",L54="",L54=0),"",K54/L54)</f>
      </c>
      <c r="N54">
        <f>IF(K54="","",IF(K54&gt;0,"Win",IF(K54&lt;0,"Loss","Scratch")))</f>
      </c>
      <c r="O54" s="5"/>
      <c r="P54" s="5"/>
      <c r="Q54" s="5"/>
      <c r="R54" s="5"/>
      <c r="S54" s="10">
        <f>IF(K54="","",SUM(K$2:K54))</f>
      </c>
      <c r="T54" s="10">
        <f>IF(S54="","",MAX(0,MAX(S$2:S54)))</f>
      </c>
      <c r="U54" s="10">
        <f>IF(S54="","",S54-T54)</f>
      </c>
      <c r="V54" s="11">
        <f>IF(U54="","",U54/(Summary!$B$3+T54))</f>
      </c>
    </row>
    <row r="55" spans="1:22" x14ac:dyDescent="0.25">
      <c r="A55" s="4"/>
      <c r="B55" s="4"/>
      <c r="C55" s="5"/>
      <c r="D55" s="5"/>
      <c r="E55" s="5"/>
      <c r="F55" s="5"/>
      <c r="G55" s="5"/>
      <c r="H55" s="5"/>
      <c r="I55" s="6">
        <f>IF(OR(F55="",G55=""),"",(G55-F55)*E55*H55*IF(D55="Short",-1,1))</f>
      </c>
      <c r="J55" s="7"/>
      <c r="K55" s="6">
        <f>IF(I55="","",I55-J55)</f>
      </c>
      <c r="L55" s="8"/>
      <c r="M55" s="9">
        <f>IF(OR(K55="",L55="",L55=0),"",K55/L55)</f>
      </c>
      <c r="N55">
        <f>IF(K55="","",IF(K55&gt;0,"Win",IF(K55&lt;0,"Loss","Scratch")))</f>
      </c>
      <c r="O55" s="5"/>
      <c r="P55" s="5"/>
      <c r="Q55" s="5"/>
      <c r="R55" s="5"/>
      <c r="S55" s="10">
        <f>IF(K55="","",SUM(K$2:K55))</f>
      </c>
      <c r="T55" s="10">
        <f>IF(S55="","",MAX(0,MAX(S$2:S55)))</f>
      </c>
      <c r="U55" s="10">
        <f>IF(S55="","",S55-T55)</f>
      </c>
      <c r="V55" s="11">
        <f>IF(U55="","",U55/(Summary!$B$3+T55))</f>
      </c>
    </row>
    <row r="56" spans="1:22" x14ac:dyDescent="0.25">
      <c r="A56" s="4"/>
      <c r="B56" s="4"/>
      <c r="C56" s="5"/>
      <c r="D56" s="5"/>
      <c r="E56" s="5"/>
      <c r="F56" s="5"/>
      <c r="G56" s="5"/>
      <c r="H56" s="5"/>
      <c r="I56" s="6">
        <f>IF(OR(F56="",G56=""),"",(G56-F56)*E56*H56*IF(D56="Short",-1,1))</f>
      </c>
      <c r="J56" s="7"/>
      <c r="K56" s="6">
        <f>IF(I56="","",I56-J56)</f>
      </c>
      <c r="L56" s="8"/>
      <c r="M56" s="9">
        <f>IF(OR(K56="",L56="",L56=0),"",K56/L56)</f>
      </c>
      <c r="N56">
        <f>IF(K56="","",IF(K56&gt;0,"Win",IF(K56&lt;0,"Loss","Scratch")))</f>
      </c>
      <c r="O56" s="5"/>
      <c r="P56" s="5"/>
      <c r="Q56" s="5"/>
      <c r="R56" s="5"/>
      <c r="S56" s="10">
        <f>IF(K56="","",SUM(K$2:K56))</f>
      </c>
      <c r="T56" s="10">
        <f>IF(S56="","",MAX(0,MAX(S$2:S56)))</f>
      </c>
      <c r="U56" s="10">
        <f>IF(S56="","",S56-T56)</f>
      </c>
      <c r="V56" s="11">
        <f>IF(U56="","",U56/(Summary!$B$3+T56))</f>
      </c>
    </row>
    <row r="57" spans="1:22" x14ac:dyDescent="0.25">
      <c r="A57" s="4"/>
      <c r="B57" s="4"/>
      <c r="C57" s="5"/>
      <c r="D57" s="5"/>
      <c r="E57" s="5"/>
      <c r="F57" s="5"/>
      <c r="G57" s="5"/>
      <c r="H57" s="5"/>
      <c r="I57" s="6">
        <f>IF(OR(F57="",G57=""),"",(G57-F57)*E57*H57*IF(D57="Short",-1,1))</f>
      </c>
      <c r="J57" s="7"/>
      <c r="K57" s="6">
        <f>IF(I57="","",I57-J57)</f>
      </c>
      <c r="L57" s="8"/>
      <c r="M57" s="9">
        <f>IF(OR(K57="",L57="",L57=0),"",K57/L57)</f>
      </c>
      <c r="N57">
        <f>IF(K57="","",IF(K57&gt;0,"Win",IF(K57&lt;0,"Loss","Scratch")))</f>
      </c>
      <c r="O57" s="5"/>
      <c r="P57" s="5"/>
      <c r="Q57" s="5"/>
      <c r="R57" s="5"/>
      <c r="S57" s="10">
        <f>IF(K57="","",SUM(K$2:K57))</f>
      </c>
      <c r="T57" s="10">
        <f>IF(S57="","",MAX(0,MAX(S$2:S57)))</f>
      </c>
      <c r="U57" s="10">
        <f>IF(S57="","",S57-T57)</f>
      </c>
      <c r="V57" s="11">
        <f>IF(U57="","",U57/(Summary!$B$3+T57))</f>
      </c>
    </row>
    <row r="58" spans="1:22" x14ac:dyDescent="0.25">
      <c r="A58" s="4"/>
      <c r="B58" s="4"/>
      <c r="C58" s="5"/>
      <c r="D58" s="5"/>
      <c r="E58" s="5"/>
      <c r="F58" s="5"/>
      <c r="G58" s="5"/>
      <c r="H58" s="5"/>
      <c r="I58" s="6">
        <f>IF(OR(F58="",G58=""),"",(G58-F58)*E58*H58*IF(D58="Short",-1,1))</f>
      </c>
      <c r="J58" s="7"/>
      <c r="K58" s="6">
        <f>IF(I58="","",I58-J58)</f>
      </c>
      <c r="L58" s="8"/>
      <c r="M58" s="9">
        <f>IF(OR(K58="",L58="",L58=0),"",K58/L58)</f>
      </c>
      <c r="N58">
        <f>IF(K58="","",IF(K58&gt;0,"Win",IF(K58&lt;0,"Loss","Scratch")))</f>
      </c>
      <c r="O58" s="5"/>
      <c r="P58" s="5"/>
      <c r="Q58" s="5"/>
      <c r="R58" s="5"/>
      <c r="S58" s="10">
        <f>IF(K58="","",SUM(K$2:K58))</f>
      </c>
      <c r="T58" s="10">
        <f>IF(S58="","",MAX(0,MAX(S$2:S58)))</f>
      </c>
      <c r="U58" s="10">
        <f>IF(S58="","",S58-T58)</f>
      </c>
      <c r="V58" s="11">
        <f>IF(U58="","",U58/(Summary!$B$3+T58))</f>
      </c>
    </row>
    <row r="59" spans="1:22" x14ac:dyDescent="0.25">
      <c r="A59" s="4"/>
      <c r="B59" s="4"/>
      <c r="C59" s="5"/>
      <c r="D59" s="5"/>
      <c r="E59" s="5"/>
      <c r="F59" s="5"/>
      <c r="G59" s="5"/>
      <c r="H59" s="5"/>
      <c r="I59" s="6">
        <f>IF(OR(F59="",G59=""),"",(G59-F59)*E59*H59*IF(D59="Short",-1,1))</f>
      </c>
      <c r="J59" s="7"/>
      <c r="K59" s="6">
        <f>IF(I59="","",I59-J59)</f>
      </c>
      <c r="L59" s="8"/>
      <c r="M59" s="9">
        <f>IF(OR(K59="",L59="",L59=0),"",K59/L59)</f>
      </c>
      <c r="N59">
        <f>IF(K59="","",IF(K59&gt;0,"Win",IF(K59&lt;0,"Loss","Scratch")))</f>
      </c>
      <c r="O59" s="5"/>
      <c r="P59" s="5"/>
      <c r="Q59" s="5"/>
      <c r="R59" s="5"/>
      <c r="S59" s="10">
        <f>IF(K59="","",SUM(K$2:K59))</f>
      </c>
      <c r="T59" s="10">
        <f>IF(S59="","",MAX(0,MAX(S$2:S59)))</f>
      </c>
      <c r="U59" s="10">
        <f>IF(S59="","",S59-T59)</f>
      </c>
      <c r="V59" s="11">
        <f>IF(U59="","",U59/(Summary!$B$3+T59))</f>
      </c>
    </row>
    <row r="60" spans="1:22" x14ac:dyDescent="0.25">
      <c r="A60" s="4"/>
      <c r="B60" s="4"/>
      <c r="C60" s="5"/>
      <c r="D60" s="5"/>
      <c r="E60" s="5"/>
      <c r="F60" s="5"/>
      <c r="G60" s="5"/>
      <c r="H60" s="5"/>
      <c r="I60" s="6">
        <f>IF(OR(F60="",G60=""),"",(G60-F60)*E60*H60*IF(D60="Short",-1,1))</f>
      </c>
      <c r="J60" s="7"/>
      <c r="K60" s="6">
        <f>IF(I60="","",I60-J60)</f>
      </c>
      <c r="L60" s="8"/>
      <c r="M60" s="9">
        <f>IF(OR(K60="",L60="",L60=0),"",K60/L60)</f>
      </c>
      <c r="N60">
        <f>IF(K60="","",IF(K60&gt;0,"Win",IF(K60&lt;0,"Loss","Scratch")))</f>
      </c>
      <c r="O60" s="5"/>
      <c r="P60" s="5"/>
      <c r="Q60" s="5"/>
      <c r="R60" s="5"/>
      <c r="S60" s="10">
        <f>IF(K60="","",SUM(K$2:K60))</f>
      </c>
      <c r="T60" s="10">
        <f>IF(S60="","",MAX(0,MAX(S$2:S60)))</f>
      </c>
      <c r="U60" s="10">
        <f>IF(S60="","",S60-T60)</f>
      </c>
      <c r="V60" s="11">
        <f>IF(U60="","",U60/(Summary!$B$3+T60))</f>
      </c>
    </row>
    <row r="61" spans="1:22" x14ac:dyDescent="0.25">
      <c r="A61" s="4"/>
      <c r="B61" s="4"/>
      <c r="C61" s="5"/>
      <c r="D61" s="5"/>
      <c r="E61" s="5"/>
      <c r="F61" s="5"/>
      <c r="G61" s="5"/>
      <c r="H61" s="5"/>
      <c r="I61" s="6">
        <f>IF(OR(F61="",G61=""),"",(G61-F61)*E61*H61*IF(D61="Short",-1,1))</f>
      </c>
      <c r="J61" s="7"/>
      <c r="K61" s="6">
        <f>IF(I61="","",I61-J61)</f>
      </c>
      <c r="L61" s="8"/>
      <c r="M61" s="9">
        <f>IF(OR(K61="",L61="",L61=0),"",K61/L61)</f>
      </c>
      <c r="N61">
        <f>IF(K61="","",IF(K61&gt;0,"Win",IF(K61&lt;0,"Loss","Scratch")))</f>
      </c>
      <c r="O61" s="5"/>
      <c r="P61" s="5"/>
      <c r="Q61" s="5"/>
      <c r="R61" s="5"/>
      <c r="S61" s="10">
        <f>IF(K61="","",SUM(K$2:K61))</f>
      </c>
      <c r="T61" s="10">
        <f>IF(S61="","",MAX(0,MAX(S$2:S61)))</f>
      </c>
      <c r="U61" s="10">
        <f>IF(S61="","",S61-T61)</f>
      </c>
      <c r="V61" s="11">
        <f>IF(U61="","",U61/(Summary!$B$3+T61))</f>
      </c>
    </row>
    <row r="62" spans="1:22" x14ac:dyDescent="0.25">
      <c r="A62" s="4"/>
      <c r="B62" s="4"/>
      <c r="C62" s="5"/>
      <c r="D62" s="5"/>
      <c r="E62" s="5"/>
      <c r="F62" s="5"/>
      <c r="G62" s="5"/>
      <c r="H62" s="5"/>
      <c r="I62" s="6">
        <f>IF(OR(F62="",G62=""),"",(G62-F62)*E62*H62*IF(D62="Short",-1,1))</f>
      </c>
      <c r="J62" s="7"/>
      <c r="K62" s="6">
        <f>IF(I62="","",I62-J62)</f>
      </c>
      <c r="L62" s="8"/>
      <c r="M62" s="9">
        <f>IF(OR(K62="",L62="",L62=0),"",K62/L62)</f>
      </c>
      <c r="N62">
        <f>IF(K62="","",IF(K62&gt;0,"Win",IF(K62&lt;0,"Loss","Scratch")))</f>
      </c>
      <c r="O62" s="5"/>
      <c r="P62" s="5"/>
      <c r="Q62" s="5"/>
      <c r="R62" s="5"/>
      <c r="S62" s="10">
        <f>IF(K62="","",SUM(K$2:K62))</f>
      </c>
      <c r="T62" s="10">
        <f>IF(S62="","",MAX(0,MAX(S$2:S62)))</f>
      </c>
      <c r="U62" s="10">
        <f>IF(S62="","",S62-T62)</f>
      </c>
      <c r="V62" s="11">
        <f>IF(U62="","",U62/(Summary!$B$3+T62))</f>
      </c>
    </row>
    <row r="63" spans="1:22" x14ac:dyDescent="0.25">
      <c r="A63" s="4"/>
      <c r="B63" s="4"/>
      <c r="C63" s="5"/>
      <c r="D63" s="5"/>
      <c r="E63" s="5"/>
      <c r="F63" s="5"/>
      <c r="G63" s="5"/>
      <c r="H63" s="5"/>
      <c r="I63" s="6">
        <f>IF(OR(F63="",G63=""),"",(G63-F63)*E63*H63*IF(D63="Short",-1,1))</f>
      </c>
      <c r="J63" s="7"/>
      <c r="K63" s="6">
        <f>IF(I63="","",I63-J63)</f>
      </c>
      <c r="L63" s="8"/>
      <c r="M63" s="9">
        <f>IF(OR(K63="",L63="",L63=0),"",K63/L63)</f>
      </c>
      <c r="N63">
        <f>IF(K63="","",IF(K63&gt;0,"Win",IF(K63&lt;0,"Loss","Scratch")))</f>
      </c>
      <c r="O63" s="5"/>
      <c r="P63" s="5"/>
      <c r="Q63" s="5"/>
      <c r="R63" s="5"/>
      <c r="S63" s="10">
        <f>IF(K63="","",SUM(K$2:K63))</f>
      </c>
      <c r="T63" s="10">
        <f>IF(S63="","",MAX(0,MAX(S$2:S63)))</f>
      </c>
      <c r="U63" s="10">
        <f>IF(S63="","",S63-T63)</f>
      </c>
      <c r="V63" s="11">
        <f>IF(U63="","",U63/(Summary!$B$3+T63))</f>
      </c>
    </row>
    <row r="64" spans="1:22" x14ac:dyDescent="0.25">
      <c r="A64" s="4"/>
      <c r="B64" s="4"/>
      <c r="C64" s="5"/>
      <c r="D64" s="5"/>
      <c r="E64" s="5"/>
      <c r="F64" s="5"/>
      <c r="G64" s="5"/>
      <c r="H64" s="5"/>
      <c r="I64" s="6">
        <f>IF(OR(F64="",G64=""),"",(G64-F64)*E64*H64*IF(D64="Short",-1,1))</f>
      </c>
      <c r="J64" s="7"/>
      <c r="K64" s="6">
        <f>IF(I64="","",I64-J64)</f>
      </c>
      <c r="L64" s="8"/>
      <c r="M64" s="9">
        <f>IF(OR(K64="",L64="",L64=0),"",K64/L64)</f>
      </c>
      <c r="N64">
        <f>IF(K64="","",IF(K64&gt;0,"Win",IF(K64&lt;0,"Loss","Scratch")))</f>
      </c>
      <c r="O64" s="5"/>
      <c r="P64" s="5"/>
      <c r="Q64" s="5"/>
      <c r="R64" s="5"/>
      <c r="S64" s="10">
        <f>IF(K64="","",SUM(K$2:K64))</f>
      </c>
      <c r="T64" s="10">
        <f>IF(S64="","",MAX(0,MAX(S$2:S64)))</f>
      </c>
      <c r="U64" s="10">
        <f>IF(S64="","",S64-T64)</f>
      </c>
      <c r="V64" s="11">
        <f>IF(U64="","",U64/(Summary!$B$3+T64))</f>
      </c>
    </row>
    <row r="65" spans="1:22" x14ac:dyDescent="0.25">
      <c r="A65" s="4"/>
      <c r="B65" s="4"/>
      <c r="C65" s="5"/>
      <c r="D65" s="5"/>
      <c r="E65" s="5"/>
      <c r="F65" s="5"/>
      <c r="G65" s="5"/>
      <c r="H65" s="5"/>
      <c r="I65" s="6">
        <f>IF(OR(F65="",G65=""),"",(G65-F65)*E65*H65*IF(D65="Short",-1,1))</f>
      </c>
      <c r="J65" s="7"/>
      <c r="K65" s="6">
        <f>IF(I65="","",I65-J65)</f>
      </c>
      <c r="L65" s="8"/>
      <c r="M65" s="9">
        <f>IF(OR(K65="",L65="",L65=0),"",K65/L65)</f>
      </c>
      <c r="N65">
        <f>IF(K65="","",IF(K65&gt;0,"Win",IF(K65&lt;0,"Loss","Scratch")))</f>
      </c>
      <c r="O65" s="5"/>
      <c r="P65" s="5"/>
      <c r="Q65" s="5"/>
      <c r="R65" s="5"/>
      <c r="S65" s="10">
        <f>IF(K65="","",SUM(K$2:K65))</f>
      </c>
      <c r="T65" s="10">
        <f>IF(S65="","",MAX(0,MAX(S$2:S65)))</f>
      </c>
      <c r="U65" s="10">
        <f>IF(S65="","",S65-T65)</f>
      </c>
      <c r="V65" s="11">
        <f>IF(U65="","",U65/(Summary!$B$3+T65))</f>
      </c>
    </row>
    <row r="66" spans="1:22" x14ac:dyDescent="0.25">
      <c r="A66" s="4"/>
      <c r="B66" s="4"/>
      <c r="C66" s="5"/>
      <c r="D66" s="5"/>
      <c r="E66" s="5"/>
      <c r="F66" s="5"/>
      <c r="G66" s="5"/>
      <c r="H66" s="5"/>
      <c r="I66" s="6">
        <f>IF(OR(F66="",G66=""),"",(G66-F66)*E66*H66*IF(D66="Short",-1,1))</f>
      </c>
      <c r="J66" s="7"/>
      <c r="K66" s="6">
        <f>IF(I66="","",I66-J66)</f>
      </c>
      <c r="L66" s="8"/>
      <c r="M66" s="9">
        <f>IF(OR(K66="",L66="",L66=0),"",K66/L66)</f>
      </c>
      <c r="N66">
        <f>IF(K66="","",IF(K66&gt;0,"Win",IF(K66&lt;0,"Loss","Scratch")))</f>
      </c>
      <c r="O66" s="5"/>
      <c r="P66" s="5"/>
      <c r="Q66" s="5"/>
      <c r="R66" s="5"/>
      <c r="S66" s="10">
        <f>IF(K66="","",SUM(K$2:K66))</f>
      </c>
      <c r="T66" s="10">
        <f>IF(S66="","",MAX(0,MAX(S$2:S66)))</f>
      </c>
      <c r="U66" s="10">
        <f>IF(S66="","",S66-T66)</f>
      </c>
      <c r="V66" s="11">
        <f>IF(U66="","",U66/(Summary!$B$3+T66))</f>
      </c>
    </row>
    <row r="67" spans="1:22" x14ac:dyDescent="0.25">
      <c r="A67" s="4"/>
      <c r="B67" s="4"/>
      <c r="C67" s="5"/>
      <c r="D67" s="5"/>
      <c r="E67" s="5"/>
      <c r="F67" s="5"/>
      <c r="G67" s="5"/>
      <c r="H67" s="5"/>
      <c r="I67" s="6">
        <f>IF(OR(F67="",G67=""),"",(G67-F67)*E67*H67*IF(D67="Short",-1,1))</f>
      </c>
      <c r="J67" s="7"/>
      <c r="K67" s="6">
        <f>IF(I67="","",I67-J67)</f>
      </c>
      <c r="L67" s="8"/>
      <c r="M67" s="9">
        <f>IF(OR(K67="",L67="",L67=0),"",K67/L67)</f>
      </c>
      <c r="N67">
        <f>IF(K67="","",IF(K67&gt;0,"Win",IF(K67&lt;0,"Loss","Scratch")))</f>
      </c>
      <c r="O67" s="5"/>
      <c r="P67" s="5"/>
      <c r="Q67" s="5"/>
      <c r="R67" s="5"/>
      <c r="S67" s="10">
        <f>IF(K67="","",SUM(K$2:K67))</f>
      </c>
      <c r="T67" s="10">
        <f>IF(S67="","",MAX(0,MAX(S$2:S67)))</f>
      </c>
      <c r="U67" s="10">
        <f>IF(S67="","",S67-T67)</f>
      </c>
      <c r="V67" s="11">
        <f>IF(U67="","",U67/(Summary!$B$3+T67))</f>
      </c>
    </row>
    <row r="68" spans="1:22" x14ac:dyDescent="0.25">
      <c r="A68" s="4"/>
      <c r="B68" s="4"/>
      <c r="C68" s="5"/>
      <c r="D68" s="5"/>
      <c r="E68" s="5"/>
      <c r="F68" s="5"/>
      <c r="G68" s="5"/>
      <c r="H68" s="5"/>
      <c r="I68" s="6">
        <f>IF(OR(F68="",G68=""),"",(G68-F68)*E68*H68*IF(D68="Short",-1,1))</f>
      </c>
      <c r="J68" s="7"/>
      <c r="K68" s="6">
        <f>IF(I68="","",I68-J68)</f>
      </c>
      <c r="L68" s="8"/>
      <c r="M68" s="9">
        <f>IF(OR(K68="",L68="",L68=0),"",K68/L68)</f>
      </c>
      <c r="N68">
        <f>IF(K68="","",IF(K68&gt;0,"Win",IF(K68&lt;0,"Loss","Scratch")))</f>
      </c>
      <c r="O68" s="5"/>
      <c r="P68" s="5"/>
      <c r="Q68" s="5"/>
      <c r="R68" s="5"/>
      <c r="S68" s="10">
        <f>IF(K68="","",SUM(K$2:K68))</f>
      </c>
      <c r="T68" s="10">
        <f>IF(S68="","",MAX(0,MAX(S$2:S68)))</f>
      </c>
      <c r="U68" s="10">
        <f>IF(S68="","",S68-T68)</f>
      </c>
      <c r="V68" s="11">
        <f>IF(U68="","",U68/(Summary!$B$3+T68))</f>
      </c>
    </row>
    <row r="69" spans="1:22" x14ac:dyDescent="0.25">
      <c r="A69" s="4"/>
      <c r="B69" s="4"/>
      <c r="C69" s="5"/>
      <c r="D69" s="5"/>
      <c r="E69" s="5"/>
      <c r="F69" s="5"/>
      <c r="G69" s="5"/>
      <c r="H69" s="5"/>
      <c r="I69" s="6">
        <f>IF(OR(F69="",G69=""),"",(G69-F69)*E69*H69*IF(D69="Short",-1,1))</f>
      </c>
      <c r="J69" s="7"/>
      <c r="K69" s="6">
        <f>IF(I69="","",I69-J69)</f>
      </c>
      <c r="L69" s="8"/>
      <c r="M69" s="9">
        <f>IF(OR(K69="",L69="",L69=0),"",K69/L69)</f>
      </c>
      <c r="N69">
        <f>IF(K69="","",IF(K69&gt;0,"Win",IF(K69&lt;0,"Loss","Scratch")))</f>
      </c>
      <c r="O69" s="5"/>
      <c r="P69" s="5"/>
      <c r="Q69" s="5"/>
      <c r="R69" s="5"/>
      <c r="S69" s="10">
        <f>IF(K69="","",SUM(K$2:K69))</f>
      </c>
      <c r="T69" s="10">
        <f>IF(S69="","",MAX(0,MAX(S$2:S69)))</f>
      </c>
      <c r="U69" s="10">
        <f>IF(S69="","",S69-T69)</f>
      </c>
      <c r="V69" s="11">
        <f>IF(U69="","",U69/(Summary!$B$3+T69))</f>
      </c>
    </row>
    <row r="70" spans="1:22" x14ac:dyDescent="0.25">
      <c r="A70" s="4"/>
      <c r="B70" s="4"/>
      <c r="C70" s="5"/>
      <c r="D70" s="5"/>
      <c r="E70" s="5"/>
      <c r="F70" s="5"/>
      <c r="G70" s="5"/>
      <c r="H70" s="5"/>
      <c r="I70" s="6">
        <f>IF(OR(F70="",G70=""),"",(G70-F70)*E70*H70*IF(D70="Short",-1,1))</f>
      </c>
      <c r="J70" s="7"/>
      <c r="K70" s="6">
        <f>IF(I70="","",I70-J70)</f>
      </c>
      <c r="L70" s="8"/>
      <c r="M70" s="9">
        <f>IF(OR(K70="",L70="",L70=0),"",K70/L70)</f>
      </c>
      <c r="N70">
        <f>IF(K70="","",IF(K70&gt;0,"Win",IF(K70&lt;0,"Loss","Scratch")))</f>
      </c>
      <c r="O70" s="5"/>
      <c r="P70" s="5"/>
      <c r="Q70" s="5"/>
      <c r="R70" s="5"/>
      <c r="S70" s="10">
        <f>IF(K70="","",SUM(K$2:K70))</f>
      </c>
      <c r="T70" s="10">
        <f>IF(S70="","",MAX(0,MAX(S$2:S70)))</f>
      </c>
      <c r="U70" s="10">
        <f>IF(S70="","",S70-T70)</f>
      </c>
      <c r="V70" s="11">
        <f>IF(U70="","",U70/(Summary!$B$3+T70))</f>
      </c>
    </row>
    <row r="71" spans="1:22" x14ac:dyDescent="0.25">
      <c r="A71" s="4"/>
      <c r="B71" s="4"/>
      <c r="C71" s="5"/>
      <c r="D71" s="5"/>
      <c r="E71" s="5"/>
      <c r="F71" s="5"/>
      <c r="G71" s="5"/>
      <c r="H71" s="5"/>
      <c r="I71" s="6">
        <f>IF(OR(F71="",G71=""),"",(G71-F71)*E71*H71*IF(D71="Short",-1,1))</f>
      </c>
      <c r="J71" s="7"/>
      <c r="K71" s="6">
        <f>IF(I71="","",I71-J71)</f>
      </c>
      <c r="L71" s="8"/>
      <c r="M71" s="9">
        <f>IF(OR(K71="",L71="",L71=0),"",K71/L71)</f>
      </c>
      <c r="N71">
        <f>IF(K71="","",IF(K71&gt;0,"Win",IF(K71&lt;0,"Loss","Scratch")))</f>
      </c>
      <c r="O71" s="5"/>
      <c r="P71" s="5"/>
      <c r="Q71" s="5"/>
      <c r="R71" s="5"/>
      <c r="S71" s="10">
        <f>IF(K71="","",SUM(K$2:K71))</f>
      </c>
      <c r="T71" s="10">
        <f>IF(S71="","",MAX(0,MAX(S$2:S71)))</f>
      </c>
      <c r="U71" s="10">
        <f>IF(S71="","",S71-T71)</f>
      </c>
      <c r="V71" s="11">
        <f>IF(U71="","",U71/(Summary!$B$3+T71))</f>
      </c>
    </row>
    <row r="72" spans="1:22" x14ac:dyDescent="0.25">
      <c r="A72" s="4"/>
      <c r="B72" s="4"/>
      <c r="C72" s="5"/>
      <c r="D72" s="5"/>
      <c r="E72" s="5"/>
      <c r="F72" s="5"/>
      <c r="G72" s="5"/>
      <c r="H72" s="5"/>
      <c r="I72" s="6">
        <f>IF(OR(F72="",G72=""),"",(G72-F72)*E72*H72*IF(D72="Short",-1,1))</f>
      </c>
      <c r="J72" s="7"/>
      <c r="K72" s="6">
        <f>IF(I72="","",I72-J72)</f>
      </c>
      <c r="L72" s="8"/>
      <c r="M72" s="9">
        <f>IF(OR(K72="",L72="",L72=0),"",K72/L72)</f>
      </c>
      <c r="N72">
        <f>IF(K72="","",IF(K72&gt;0,"Win",IF(K72&lt;0,"Loss","Scratch")))</f>
      </c>
      <c r="O72" s="5"/>
      <c r="P72" s="5"/>
      <c r="Q72" s="5"/>
      <c r="R72" s="5"/>
      <c r="S72" s="10">
        <f>IF(K72="","",SUM(K$2:K72))</f>
      </c>
      <c r="T72" s="10">
        <f>IF(S72="","",MAX(0,MAX(S$2:S72)))</f>
      </c>
      <c r="U72" s="10">
        <f>IF(S72="","",S72-T72)</f>
      </c>
      <c r="V72" s="11">
        <f>IF(U72="","",U72/(Summary!$B$3+T72))</f>
      </c>
    </row>
    <row r="73" spans="1:22" x14ac:dyDescent="0.25">
      <c r="A73" s="4"/>
      <c r="B73" s="4"/>
      <c r="C73" s="5"/>
      <c r="D73" s="5"/>
      <c r="E73" s="5"/>
      <c r="F73" s="5"/>
      <c r="G73" s="5"/>
      <c r="H73" s="5"/>
      <c r="I73" s="6">
        <f>IF(OR(F73="",G73=""),"",(G73-F73)*E73*H73*IF(D73="Short",-1,1))</f>
      </c>
      <c r="J73" s="7"/>
      <c r="K73" s="6">
        <f>IF(I73="","",I73-J73)</f>
      </c>
      <c r="L73" s="8"/>
      <c r="M73" s="9">
        <f>IF(OR(K73="",L73="",L73=0),"",K73/L73)</f>
      </c>
      <c r="N73">
        <f>IF(K73="","",IF(K73&gt;0,"Win",IF(K73&lt;0,"Loss","Scratch")))</f>
      </c>
      <c r="O73" s="5"/>
      <c r="P73" s="5"/>
      <c r="Q73" s="5"/>
      <c r="R73" s="5"/>
      <c r="S73" s="10">
        <f>IF(K73="","",SUM(K$2:K73))</f>
      </c>
      <c r="T73" s="10">
        <f>IF(S73="","",MAX(0,MAX(S$2:S73)))</f>
      </c>
      <c r="U73" s="10">
        <f>IF(S73="","",S73-T73)</f>
      </c>
      <c r="V73" s="11">
        <f>IF(U73="","",U73/(Summary!$B$3+T73))</f>
      </c>
    </row>
    <row r="74" spans="1:22" x14ac:dyDescent="0.25">
      <c r="A74" s="4"/>
      <c r="B74" s="4"/>
      <c r="C74" s="5"/>
      <c r="D74" s="5"/>
      <c r="E74" s="5"/>
      <c r="F74" s="5"/>
      <c r="G74" s="5"/>
      <c r="H74" s="5"/>
      <c r="I74" s="6">
        <f>IF(OR(F74="",G74=""),"",(G74-F74)*E74*H74*IF(D74="Short",-1,1))</f>
      </c>
      <c r="J74" s="7"/>
      <c r="K74" s="6">
        <f>IF(I74="","",I74-J74)</f>
      </c>
      <c r="L74" s="8"/>
      <c r="M74" s="9">
        <f>IF(OR(K74="",L74="",L74=0),"",K74/L74)</f>
      </c>
      <c r="N74">
        <f>IF(K74="","",IF(K74&gt;0,"Win",IF(K74&lt;0,"Loss","Scratch")))</f>
      </c>
      <c r="O74" s="5"/>
      <c r="P74" s="5"/>
      <c r="Q74" s="5"/>
      <c r="R74" s="5"/>
      <c r="S74" s="10">
        <f>IF(K74="","",SUM(K$2:K74))</f>
      </c>
      <c r="T74" s="10">
        <f>IF(S74="","",MAX(0,MAX(S$2:S74)))</f>
      </c>
      <c r="U74" s="10">
        <f>IF(S74="","",S74-T74)</f>
      </c>
      <c r="V74" s="11">
        <f>IF(U74="","",U74/(Summary!$B$3+T74))</f>
      </c>
    </row>
    <row r="75" spans="1:22" x14ac:dyDescent="0.25">
      <c r="A75" s="4"/>
      <c r="B75" s="4"/>
      <c r="C75" s="5"/>
      <c r="D75" s="5"/>
      <c r="E75" s="5"/>
      <c r="F75" s="5"/>
      <c r="G75" s="5"/>
      <c r="H75" s="5"/>
      <c r="I75" s="6">
        <f>IF(OR(F75="",G75=""),"",(G75-F75)*E75*H75*IF(D75="Short",-1,1))</f>
      </c>
      <c r="J75" s="7"/>
      <c r="K75" s="6">
        <f>IF(I75="","",I75-J75)</f>
      </c>
      <c r="L75" s="8"/>
      <c r="M75" s="9">
        <f>IF(OR(K75="",L75="",L75=0),"",K75/L75)</f>
      </c>
      <c r="N75">
        <f>IF(K75="","",IF(K75&gt;0,"Win",IF(K75&lt;0,"Loss","Scratch")))</f>
      </c>
      <c r="O75" s="5"/>
      <c r="P75" s="5"/>
      <c r="Q75" s="5"/>
      <c r="R75" s="5"/>
      <c r="S75" s="10">
        <f>IF(K75="","",SUM(K$2:K75))</f>
      </c>
      <c r="T75" s="10">
        <f>IF(S75="","",MAX(0,MAX(S$2:S75)))</f>
      </c>
      <c r="U75" s="10">
        <f>IF(S75="","",S75-T75)</f>
      </c>
      <c r="V75" s="11">
        <f>IF(U75="","",U75/(Summary!$B$3+T75))</f>
      </c>
    </row>
    <row r="76" spans="1:22" x14ac:dyDescent="0.25">
      <c r="A76" s="4"/>
      <c r="B76" s="4"/>
      <c r="C76" s="5"/>
      <c r="D76" s="5"/>
      <c r="E76" s="5"/>
      <c r="F76" s="5"/>
      <c r="G76" s="5"/>
      <c r="H76" s="5"/>
      <c r="I76" s="6">
        <f>IF(OR(F76="",G76=""),"",(G76-F76)*E76*H76*IF(D76="Short",-1,1))</f>
      </c>
      <c r="J76" s="7"/>
      <c r="K76" s="6">
        <f>IF(I76="","",I76-J76)</f>
      </c>
      <c r="L76" s="8"/>
      <c r="M76" s="9">
        <f>IF(OR(K76="",L76="",L76=0),"",K76/L76)</f>
      </c>
      <c r="N76">
        <f>IF(K76="","",IF(K76&gt;0,"Win",IF(K76&lt;0,"Loss","Scratch")))</f>
      </c>
      <c r="O76" s="5"/>
      <c r="P76" s="5"/>
      <c r="Q76" s="5"/>
      <c r="R76" s="5"/>
      <c r="S76" s="10">
        <f>IF(K76="","",SUM(K$2:K76))</f>
      </c>
      <c r="T76" s="10">
        <f>IF(S76="","",MAX(0,MAX(S$2:S76)))</f>
      </c>
      <c r="U76" s="10">
        <f>IF(S76="","",S76-T76)</f>
      </c>
      <c r="V76" s="11">
        <f>IF(U76="","",U76/(Summary!$B$3+T76))</f>
      </c>
    </row>
    <row r="77" spans="1:22" x14ac:dyDescent="0.25">
      <c r="A77" s="4"/>
      <c r="B77" s="4"/>
      <c r="C77" s="5"/>
      <c r="D77" s="5"/>
      <c r="E77" s="5"/>
      <c r="F77" s="5"/>
      <c r="G77" s="5"/>
      <c r="H77" s="5"/>
      <c r="I77" s="6">
        <f>IF(OR(F77="",G77=""),"",(G77-F77)*E77*H77*IF(D77="Short",-1,1))</f>
      </c>
      <c r="J77" s="7"/>
      <c r="K77" s="6">
        <f>IF(I77="","",I77-J77)</f>
      </c>
      <c r="L77" s="8"/>
      <c r="M77" s="9">
        <f>IF(OR(K77="",L77="",L77=0),"",K77/L77)</f>
      </c>
      <c r="N77">
        <f>IF(K77="","",IF(K77&gt;0,"Win",IF(K77&lt;0,"Loss","Scratch")))</f>
      </c>
      <c r="O77" s="5"/>
      <c r="P77" s="5"/>
      <c r="Q77" s="5"/>
      <c r="R77" s="5"/>
      <c r="S77" s="10">
        <f>IF(K77="","",SUM(K$2:K77))</f>
      </c>
      <c r="T77" s="10">
        <f>IF(S77="","",MAX(0,MAX(S$2:S77)))</f>
      </c>
      <c r="U77" s="10">
        <f>IF(S77="","",S77-T77)</f>
      </c>
      <c r="V77" s="11">
        <f>IF(U77="","",U77/(Summary!$B$3+T77))</f>
      </c>
    </row>
    <row r="78" spans="1:22" x14ac:dyDescent="0.25">
      <c r="A78" s="4"/>
      <c r="B78" s="4"/>
      <c r="C78" s="5"/>
      <c r="D78" s="5"/>
      <c r="E78" s="5"/>
      <c r="F78" s="5"/>
      <c r="G78" s="5"/>
      <c r="H78" s="5"/>
      <c r="I78" s="6">
        <f>IF(OR(F78="",G78=""),"",(G78-F78)*E78*H78*IF(D78="Short",-1,1))</f>
      </c>
      <c r="J78" s="7"/>
      <c r="K78" s="6">
        <f>IF(I78="","",I78-J78)</f>
      </c>
      <c r="L78" s="8"/>
      <c r="M78" s="9">
        <f>IF(OR(K78="",L78="",L78=0),"",K78/L78)</f>
      </c>
      <c r="N78">
        <f>IF(K78="","",IF(K78&gt;0,"Win",IF(K78&lt;0,"Loss","Scratch")))</f>
      </c>
      <c r="O78" s="5"/>
      <c r="P78" s="5"/>
      <c r="Q78" s="5"/>
      <c r="R78" s="5"/>
      <c r="S78" s="10">
        <f>IF(K78="","",SUM(K$2:K78))</f>
      </c>
      <c r="T78" s="10">
        <f>IF(S78="","",MAX(0,MAX(S$2:S78)))</f>
      </c>
      <c r="U78" s="10">
        <f>IF(S78="","",S78-T78)</f>
      </c>
      <c r="V78" s="11">
        <f>IF(U78="","",U78/(Summary!$B$3+T78))</f>
      </c>
    </row>
    <row r="79" spans="1:22" x14ac:dyDescent="0.25">
      <c r="A79" s="4"/>
      <c r="B79" s="4"/>
      <c r="C79" s="5"/>
      <c r="D79" s="5"/>
      <c r="E79" s="5"/>
      <c r="F79" s="5"/>
      <c r="G79" s="5"/>
      <c r="H79" s="5"/>
      <c r="I79" s="6">
        <f>IF(OR(F79="",G79=""),"",(G79-F79)*E79*H79*IF(D79="Short",-1,1))</f>
      </c>
      <c r="J79" s="7"/>
      <c r="K79" s="6">
        <f>IF(I79="","",I79-J79)</f>
      </c>
      <c r="L79" s="8"/>
      <c r="M79" s="9">
        <f>IF(OR(K79="",L79="",L79=0),"",K79/L79)</f>
      </c>
      <c r="N79">
        <f>IF(K79="","",IF(K79&gt;0,"Win",IF(K79&lt;0,"Loss","Scratch")))</f>
      </c>
      <c r="O79" s="5"/>
      <c r="P79" s="5"/>
      <c r="Q79" s="5"/>
      <c r="R79" s="5"/>
      <c r="S79" s="10">
        <f>IF(K79="","",SUM(K$2:K79))</f>
      </c>
      <c r="T79" s="10">
        <f>IF(S79="","",MAX(0,MAX(S$2:S79)))</f>
      </c>
      <c r="U79" s="10">
        <f>IF(S79="","",S79-T79)</f>
      </c>
      <c r="V79" s="11">
        <f>IF(U79="","",U79/(Summary!$B$3+T79))</f>
      </c>
    </row>
    <row r="80" spans="1:22" x14ac:dyDescent="0.25">
      <c r="A80" s="4"/>
      <c r="B80" s="4"/>
      <c r="C80" s="5"/>
      <c r="D80" s="5"/>
      <c r="E80" s="5"/>
      <c r="F80" s="5"/>
      <c r="G80" s="5"/>
      <c r="H80" s="5"/>
      <c r="I80" s="6">
        <f>IF(OR(F80="",G80=""),"",(G80-F80)*E80*H80*IF(D80="Short",-1,1))</f>
      </c>
      <c r="J80" s="7"/>
      <c r="K80" s="6">
        <f>IF(I80="","",I80-J80)</f>
      </c>
      <c r="L80" s="8"/>
      <c r="M80" s="9">
        <f>IF(OR(K80="",L80="",L80=0),"",K80/L80)</f>
      </c>
      <c r="N80">
        <f>IF(K80="","",IF(K80&gt;0,"Win",IF(K80&lt;0,"Loss","Scratch")))</f>
      </c>
      <c r="O80" s="5"/>
      <c r="P80" s="5"/>
      <c r="Q80" s="5"/>
      <c r="R80" s="5"/>
      <c r="S80" s="10">
        <f>IF(K80="","",SUM(K$2:K80))</f>
      </c>
      <c r="T80" s="10">
        <f>IF(S80="","",MAX(0,MAX(S$2:S80)))</f>
      </c>
      <c r="U80" s="10">
        <f>IF(S80="","",S80-T80)</f>
      </c>
      <c r="V80" s="11">
        <f>IF(U80="","",U80/(Summary!$B$3+T80))</f>
      </c>
    </row>
    <row r="81" spans="1:22" x14ac:dyDescent="0.25">
      <c r="A81" s="4"/>
      <c r="B81" s="4"/>
      <c r="C81" s="5"/>
      <c r="D81" s="5"/>
      <c r="E81" s="5"/>
      <c r="F81" s="5"/>
      <c r="G81" s="5"/>
      <c r="H81" s="5"/>
      <c r="I81" s="6">
        <f>IF(OR(F81="",G81=""),"",(G81-F81)*E81*H81*IF(D81="Short",-1,1))</f>
      </c>
      <c r="J81" s="7"/>
      <c r="K81" s="6">
        <f>IF(I81="","",I81-J81)</f>
      </c>
      <c r="L81" s="8"/>
      <c r="M81" s="9">
        <f>IF(OR(K81="",L81="",L81=0),"",K81/L81)</f>
      </c>
      <c r="N81">
        <f>IF(K81="","",IF(K81&gt;0,"Win",IF(K81&lt;0,"Loss","Scratch")))</f>
      </c>
      <c r="O81" s="5"/>
      <c r="P81" s="5"/>
      <c r="Q81" s="5"/>
      <c r="R81" s="5"/>
      <c r="S81" s="10">
        <f>IF(K81="","",SUM(K$2:K81))</f>
      </c>
      <c r="T81" s="10">
        <f>IF(S81="","",MAX(0,MAX(S$2:S81)))</f>
      </c>
      <c r="U81" s="10">
        <f>IF(S81="","",S81-T81)</f>
      </c>
      <c r="V81" s="11">
        <f>IF(U81="","",U81/(Summary!$B$3+T81))</f>
      </c>
    </row>
    <row r="82" spans="1:22" x14ac:dyDescent="0.25">
      <c r="A82" s="4"/>
      <c r="B82" s="4"/>
      <c r="C82" s="5"/>
      <c r="D82" s="5"/>
      <c r="E82" s="5"/>
      <c r="F82" s="5"/>
      <c r="G82" s="5"/>
      <c r="H82" s="5"/>
      <c r="I82" s="6">
        <f>IF(OR(F82="",G82=""),"",(G82-F82)*E82*H82*IF(D82="Short",-1,1))</f>
      </c>
      <c r="J82" s="7"/>
      <c r="K82" s="6">
        <f>IF(I82="","",I82-J82)</f>
      </c>
      <c r="L82" s="8"/>
      <c r="M82" s="9">
        <f>IF(OR(K82="",L82="",L82=0),"",K82/L82)</f>
      </c>
      <c r="N82">
        <f>IF(K82="","",IF(K82&gt;0,"Win",IF(K82&lt;0,"Loss","Scratch")))</f>
      </c>
      <c r="O82" s="5"/>
      <c r="P82" s="5"/>
      <c r="Q82" s="5"/>
      <c r="R82" s="5"/>
      <c r="S82" s="10">
        <f>IF(K82="","",SUM(K$2:K82))</f>
      </c>
      <c r="T82" s="10">
        <f>IF(S82="","",MAX(0,MAX(S$2:S82)))</f>
      </c>
      <c r="U82" s="10">
        <f>IF(S82="","",S82-T82)</f>
      </c>
      <c r="V82" s="11">
        <f>IF(U82="","",U82/(Summary!$B$3+T82))</f>
      </c>
    </row>
    <row r="83" spans="1:22" x14ac:dyDescent="0.25">
      <c r="A83" s="4"/>
      <c r="B83" s="4"/>
      <c r="C83" s="5"/>
      <c r="D83" s="5"/>
      <c r="E83" s="5"/>
      <c r="F83" s="5"/>
      <c r="G83" s="5"/>
      <c r="H83" s="5"/>
      <c r="I83" s="6">
        <f>IF(OR(F83="",G83=""),"",(G83-F83)*E83*H83*IF(D83="Short",-1,1))</f>
      </c>
      <c r="J83" s="7"/>
      <c r="K83" s="6">
        <f>IF(I83="","",I83-J83)</f>
      </c>
      <c r="L83" s="8"/>
      <c r="M83" s="9">
        <f>IF(OR(K83="",L83="",L83=0),"",K83/L83)</f>
      </c>
      <c r="N83">
        <f>IF(K83="","",IF(K83&gt;0,"Win",IF(K83&lt;0,"Loss","Scratch")))</f>
      </c>
      <c r="O83" s="5"/>
      <c r="P83" s="5"/>
      <c r="Q83" s="5"/>
      <c r="R83" s="5"/>
      <c r="S83" s="10">
        <f>IF(K83="","",SUM(K$2:K83))</f>
      </c>
      <c r="T83" s="10">
        <f>IF(S83="","",MAX(0,MAX(S$2:S83)))</f>
      </c>
      <c r="U83" s="10">
        <f>IF(S83="","",S83-T83)</f>
      </c>
      <c r="V83" s="11">
        <f>IF(U83="","",U83/(Summary!$B$3+T83))</f>
      </c>
    </row>
    <row r="84" spans="1:22" x14ac:dyDescent="0.25">
      <c r="A84" s="4"/>
      <c r="B84" s="4"/>
      <c r="C84" s="5"/>
      <c r="D84" s="5"/>
      <c r="E84" s="5"/>
      <c r="F84" s="5"/>
      <c r="G84" s="5"/>
      <c r="H84" s="5"/>
      <c r="I84" s="6">
        <f>IF(OR(F84="",G84=""),"",(G84-F84)*E84*H84*IF(D84="Short",-1,1))</f>
      </c>
      <c r="J84" s="7"/>
      <c r="K84" s="6">
        <f>IF(I84="","",I84-J84)</f>
      </c>
      <c r="L84" s="8"/>
      <c r="M84" s="9">
        <f>IF(OR(K84="",L84="",L84=0),"",K84/L84)</f>
      </c>
      <c r="N84">
        <f>IF(K84="","",IF(K84&gt;0,"Win",IF(K84&lt;0,"Loss","Scratch")))</f>
      </c>
      <c r="O84" s="5"/>
      <c r="P84" s="5"/>
      <c r="Q84" s="5"/>
      <c r="R84" s="5"/>
      <c r="S84" s="10">
        <f>IF(K84="","",SUM(K$2:K84))</f>
      </c>
      <c r="T84" s="10">
        <f>IF(S84="","",MAX(0,MAX(S$2:S84)))</f>
      </c>
      <c r="U84" s="10">
        <f>IF(S84="","",S84-T84)</f>
      </c>
      <c r="V84" s="11">
        <f>IF(U84="","",U84/(Summary!$B$3+T84))</f>
      </c>
    </row>
    <row r="85" spans="1:22" x14ac:dyDescent="0.25">
      <c r="A85" s="4"/>
      <c r="B85" s="4"/>
      <c r="C85" s="5"/>
      <c r="D85" s="5"/>
      <c r="E85" s="5"/>
      <c r="F85" s="5"/>
      <c r="G85" s="5"/>
      <c r="H85" s="5"/>
      <c r="I85" s="6">
        <f>IF(OR(F85="",G85=""),"",(G85-F85)*E85*H85*IF(D85="Short",-1,1))</f>
      </c>
      <c r="J85" s="7"/>
      <c r="K85" s="6">
        <f>IF(I85="","",I85-J85)</f>
      </c>
      <c r="L85" s="8"/>
      <c r="M85" s="9">
        <f>IF(OR(K85="",L85="",L85=0),"",K85/L85)</f>
      </c>
      <c r="N85">
        <f>IF(K85="","",IF(K85&gt;0,"Win",IF(K85&lt;0,"Loss","Scratch")))</f>
      </c>
      <c r="O85" s="5"/>
      <c r="P85" s="5"/>
      <c r="Q85" s="5"/>
      <c r="R85" s="5"/>
      <c r="S85" s="10">
        <f>IF(K85="","",SUM(K$2:K85))</f>
      </c>
      <c r="T85" s="10">
        <f>IF(S85="","",MAX(0,MAX(S$2:S85)))</f>
      </c>
      <c r="U85" s="10">
        <f>IF(S85="","",S85-T85)</f>
      </c>
      <c r="V85" s="11">
        <f>IF(U85="","",U85/(Summary!$B$3+T85))</f>
      </c>
    </row>
    <row r="86" spans="1:22" x14ac:dyDescent="0.25">
      <c r="A86" s="4"/>
      <c r="B86" s="4"/>
      <c r="C86" s="5"/>
      <c r="D86" s="5"/>
      <c r="E86" s="5"/>
      <c r="F86" s="5"/>
      <c r="G86" s="5"/>
      <c r="H86" s="5"/>
      <c r="I86" s="6">
        <f>IF(OR(F86="",G86=""),"",(G86-F86)*E86*H86*IF(D86="Short",-1,1))</f>
      </c>
      <c r="J86" s="7"/>
      <c r="K86" s="6">
        <f>IF(I86="","",I86-J86)</f>
      </c>
      <c r="L86" s="8"/>
      <c r="M86" s="9">
        <f>IF(OR(K86="",L86="",L86=0),"",K86/L86)</f>
      </c>
      <c r="N86">
        <f>IF(K86="","",IF(K86&gt;0,"Win",IF(K86&lt;0,"Loss","Scratch")))</f>
      </c>
      <c r="O86" s="5"/>
      <c r="P86" s="5"/>
      <c r="Q86" s="5"/>
      <c r="R86" s="5"/>
      <c r="S86" s="10">
        <f>IF(K86="","",SUM(K$2:K86))</f>
      </c>
      <c r="T86" s="10">
        <f>IF(S86="","",MAX(0,MAX(S$2:S86)))</f>
      </c>
      <c r="U86" s="10">
        <f>IF(S86="","",S86-T86)</f>
      </c>
      <c r="V86" s="11">
        <f>IF(U86="","",U86/(Summary!$B$3+T86))</f>
      </c>
    </row>
    <row r="87" spans="1:22" x14ac:dyDescent="0.25">
      <c r="A87" s="4"/>
      <c r="B87" s="4"/>
      <c r="C87" s="5"/>
      <c r="D87" s="5"/>
      <c r="E87" s="5"/>
      <c r="F87" s="5"/>
      <c r="G87" s="5"/>
      <c r="H87" s="5"/>
      <c r="I87" s="6">
        <f>IF(OR(F87="",G87=""),"",(G87-F87)*E87*H87*IF(D87="Short",-1,1))</f>
      </c>
      <c r="J87" s="7"/>
      <c r="K87" s="6">
        <f>IF(I87="","",I87-J87)</f>
      </c>
      <c r="L87" s="8"/>
      <c r="M87" s="9">
        <f>IF(OR(K87="",L87="",L87=0),"",K87/L87)</f>
      </c>
      <c r="N87">
        <f>IF(K87="","",IF(K87&gt;0,"Win",IF(K87&lt;0,"Loss","Scratch")))</f>
      </c>
      <c r="O87" s="5"/>
      <c r="P87" s="5"/>
      <c r="Q87" s="5"/>
      <c r="R87" s="5"/>
      <c r="S87" s="10">
        <f>IF(K87="","",SUM(K$2:K87))</f>
      </c>
      <c r="T87" s="10">
        <f>IF(S87="","",MAX(0,MAX(S$2:S87)))</f>
      </c>
      <c r="U87" s="10">
        <f>IF(S87="","",S87-T87)</f>
      </c>
      <c r="V87" s="11">
        <f>IF(U87="","",U87/(Summary!$B$3+T87))</f>
      </c>
    </row>
    <row r="88" spans="1:22" x14ac:dyDescent="0.25">
      <c r="A88" s="4"/>
      <c r="B88" s="4"/>
      <c r="C88" s="5"/>
      <c r="D88" s="5"/>
      <c r="E88" s="5"/>
      <c r="F88" s="5"/>
      <c r="G88" s="5"/>
      <c r="H88" s="5"/>
      <c r="I88" s="6">
        <f>IF(OR(F88="",G88=""),"",(G88-F88)*E88*H88*IF(D88="Short",-1,1))</f>
      </c>
      <c r="J88" s="7"/>
      <c r="K88" s="6">
        <f>IF(I88="","",I88-J88)</f>
      </c>
      <c r="L88" s="8"/>
      <c r="M88" s="9">
        <f>IF(OR(K88="",L88="",L88=0),"",K88/L88)</f>
      </c>
      <c r="N88">
        <f>IF(K88="","",IF(K88&gt;0,"Win",IF(K88&lt;0,"Loss","Scratch")))</f>
      </c>
      <c r="O88" s="5"/>
      <c r="P88" s="5"/>
      <c r="Q88" s="5"/>
      <c r="R88" s="5"/>
      <c r="S88" s="10">
        <f>IF(K88="","",SUM(K$2:K88))</f>
      </c>
      <c r="T88" s="10">
        <f>IF(S88="","",MAX(0,MAX(S$2:S88)))</f>
      </c>
      <c r="U88" s="10">
        <f>IF(S88="","",S88-T88)</f>
      </c>
      <c r="V88" s="11">
        <f>IF(U88="","",U88/(Summary!$B$3+T88))</f>
      </c>
    </row>
    <row r="89" spans="1:22" x14ac:dyDescent="0.25">
      <c r="A89" s="4"/>
      <c r="B89" s="4"/>
      <c r="C89" s="5"/>
      <c r="D89" s="5"/>
      <c r="E89" s="5"/>
      <c r="F89" s="5"/>
      <c r="G89" s="5"/>
      <c r="H89" s="5"/>
      <c r="I89" s="6">
        <f>IF(OR(F89="",G89=""),"",(G89-F89)*E89*H89*IF(D89="Short",-1,1))</f>
      </c>
      <c r="J89" s="7"/>
      <c r="K89" s="6">
        <f>IF(I89="","",I89-J89)</f>
      </c>
      <c r="L89" s="8"/>
      <c r="M89" s="9">
        <f>IF(OR(K89="",L89="",L89=0),"",K89/L89)</f>
      </c>
      <c r="N89">
        <f>IF(K89="","",IF(K89&gt;0,"Win",IF(K89&lt;0,"Loss","Scratch")))</f>
      </c>
      <c r="O89" s="5"/>
      <c r="P89" s="5"/>
      <c r="Q89" s="5"/>
      <c r="R89" s="5"/>
      <c r="S89" s="10">
        <f>IF(K89="","",SUM(K$2:K89))</f>
      </c>
      <c r="T89" s="10">
        <f>IF(S89="","",MAX(0,MAX(S$2:S89)))</f>
      </c>
      <c r="U89" s="10">
        <f>IF(S89="","",S89-T89)</f>
      </c>
      <c r="V89" s="11">
        <f>IF(U89="","",U89/(Summary!$B$3+T89))</f>
      </c>
    </row>
    <row r="90" spans="1:22" x14ac:dyDescent="0.25">
      <c r="A90" s="4"/>
      <c r="B90" s="4"/>
      <c r="C90" s="5"/>
      <c r="D90" s="5"/>
      <c r="E90" s="5"/>
      <c r="F90" s="5"/>
      <c r="G90" s="5"/>
      <c r="H90" s="5"/>
      <c r="I90" s="6">
        <f>IF(OR(F90="",G90=""),"",(G90-F90)*E90*H90*IF(D90="Short",-1,1))</f>
      </c>
      <c r="J90" s="7"/>
      <c r="K90" s="6">
        <f>IF(I90="","",I90-J90)</f>
      </c>
      <c r="L90" s="8"/>
      <c r="M90" s="9">
        <f>IF(OR(K90="",L90="",L90=0),"",K90/L90)</f>
      </c>
      <c r="N90">
        <f>IF(K90="","",IF(K90&gt;0,"Win",IF(K90&lt;0,"Loss","Scratch")))</f>
      </c>
      <c r="O90" s="5"/>
      <c r="P90" s="5"/>
      <c r="Q90" s="5"/>
      <c r="R90" s="5"/>
      <c r="S90" s="10">
        <f>IF(K90="","",SUM(K$2:K90))</f>
      </c>
      <c r="T90" s="10">
        <f>IF(S90="","",MAX(0,MAX(S$2:S90)))</f>
      </c>
      <c r="U90" s="10">
        <f>IF(S90="","",S90-T90)</f>
      </c>
      <c r="V90" s="11">
        <f>IF(U90="","",U90/(Summary!$B$3+T90))</f>
      </c>
    </row>
    <row r="91" spans="1:22" x14ac:dyDescent="0.25">
      <c r="A91" s="4"/>
      <c r="B91" s="4"/>
      <c r="C91" s="5"/>
      <c r="D91" s="5"/>
      <c r="E91" s="5"/>
      <c r="F91" s="5"/>
      <c r="G91" s="5"/>
      <c r="H91" s="5"/>
      <c r="I91" s="6">
        <f>IF(OR(F91="",G91=""),"",(G91-F91)*E91*H91*IF(D91="Short",-1,1))</f>
      </c>
      <c r="J91" s="7"/>
      <c r="K91" s="6">
        <f>IF(I91="","",I91-J91)</f>
      </c>
      <c r="L91" s="8"/>
      <c r="M91" s="9">
        <f>IF(OR(K91="",L91="",L91=0),"",K91/L91)</f>
      </c>
      <c r="N91">
        <f>IF(K91="","",IF(K91&gt;0,"Win",IF(K91&lt;0,"Loss","Scratch")))</f>
      </c>
      <c r="O91" s="5"/>
      <c r="P91" s="5"/>
      <c r="Q91" s="5"/>
      <c r="R91" s="5"/>
      <c r="S91" s="10">
        <f>IF(K91="","",SUM(K$2:K91))</f>
      </c>
      <c r="T91" s="10">
        <f>IF(S91="","",MAX(0,MAX(S$2:S91)))</f>
      </c>
      <c r="U91" s="10">
        <f>IF(S91="","",S91-T91)</f>
      </c>
      <c r="V91" s="11">
        <f>IF(U91="","",U91/(Summary!$B$3+T91))</f>
      </c>
    </row>
    <row r="92" spans="1:22" x14ac:dyDescent="0.25">
      <c r="A92" s="4"/>
      <c r="B92" s="4"/>
      <c r="C92" s="5"/>
      <c r="D92" s="5"/>
      <c r="E92" s="5"/>
      <c r="F92" s="5"/>
      <c r="G92" s="5"/>
      <c r="H92" s="5"/>
      <c r="I92" s="6">
        <f>IF(OR(F92="",G92=""),"",(G92-F92)*E92*H92*IF(D92="Short",-1,1))</f>
      </c>
      <c r="J92" s="7"/>
      <c r="K92" s="6">
        <f>IF(I92="","",I92-J92)</f>
      </c>
      <c r="L92" s="8"/>
      <c r="M92" s="9">
        <f>IF(OR(K92="",L92="",L92=0),"",K92/L92)</f>
      </c>
      <c r="N92">
        <f>IF(K92="","",IF(K92&gt;0,"Win",IF(K92&lt;0,"Loss","Scratch")))</f>
      </c>
      <c r="O92" s="5"/>
      <c r="P92" s="5"/>
      <c r="Q92" s="5"/>
      <c r="R92" s="5"/>
      <c r="S92" s="10">
        <f>IF(K92="","",SUM(K$2:K92))</f>
      </c>
      <c r="T92" s="10">
        <f>IF(S92="","",MAX(0,MAX(S$2:S92)))</f>
      </c>
      <c r="U92" s="10">
        <f>IF(S92="","",S92-T92)</f>
      </c>
      <c r="V92" s="11">
        <f>IF(U92="","",U92/(Summary!$B$3+T92))</f>
      </c>
    </row>
    <row r="93" spans="1:22" x14ac:dyDescent="0.25">
      <c r="A93" s="4"/>
      <c r="B93" s="4"/>
      <c r="C93" s="5"/>
      <c r="D93" s="5"/>
      <c r="E93" s="5"/>
      <c r="F93" s="5"/>
      <c r="G93" s="5"/>
      <c r="H93" s="5"/>
      <c r="I93" s="6">
        <f>IF(OR(F93="",G93=""),"",(G93-F93)*E93*H93*IF(D93="Short",-1,1))</f>
      </c>
      <c r="J93" s="7"/>
      <c r="K93" s="6">
        <f>IF(I93="","",I93-J93)</f>
      </c>
      <c r="L93" s="8"/>
      <c r="M93" s="9">
        <f>IF(OR(K93="",L93="",L93=0),"",K93/L93)</f>
      </c>
      <c r="N93">
        <f>IF(K93="","",IF(K93&gt;0,"Win",IF(K93&lt;0,"Loss","Scratch")))</f>
      </c>
      <c r="O93" s="5"/>
      <c r="P93" s="5"/>
      <c r="Q93" s="5"/>
      <c r="R93" s="5"/>
      <c r="S93" s="10">
        <f>IF(K93="","",SUM(K$2:K93))</f>
      </c>
      <c r="T93" s="10">
        <f>IF(S93="","",MAX(0,MAX(S$2:S93)))</f>
      </c>
      <c r="U93" s="10">
        <f>IF(S93="","",S93-T93)</f>
      </c>
      <c r="V93" s="11">
        <f>IF(U93="","",U93/(Summary!$B$3+T93))</f>
      </c>
    </row>
    <row r="94" spans="1:22" x14ac:dyDescent="0.25">
      <c r="A94" s="4"/>
      <c r="B94" s="4"/>
      <c r="C94" s="5"/>
      <c r="D94" s="5"/>
      <c r="E94" s="5"/>
      <c r="F94" s="5"/>
      <c r="G94" s="5"/>
      <c r="H94" s="5"/>
      <c r="I94" s="6">
        <f>IF(OR(F94="",G94=""),"",(G94-F94)*E94*H94*IF(D94="Short",-1,1))</f>
      </c>
      <c r="J94" s="7"/>
      <c r="K94" s="6">
        <f>IF(I94="","",I94-J94)</f>
      </c>
      <c r="L94" s="8"/>
      <c r="M94" s="9">
        <f>IF(OR(K94="",L94="",L94=0),"",K94/L94)</f>
      </c>
      <c r="N94">
        <f>IF(K94="","",IF(K94&gt;0,"Win",IF(K94&lt;0,"Loss","Scratch")))</f>
      </c>
      <c r="O94" s="5"/>
      <c r="P94" s="5"/>
      <c r="Q94" s="5"/>
      <c r="R94" s="5"/>
      <c r="S94" s="10">
        <f>IF(K94="","",SUM(K$2:K94))</f>
      </c>
      <c r="T94" s="10">
        <f>IF(S94="","",MAX(0,MAX(S$2:S94)))</f>
      </c>
      <c r="U94" s="10">
        <f>IF(S94="","",S94-T94)</f>
      </c>
      <c r="V94" s="11">
        <f>IF(U94="","",U94/(Summary!$B$3+T94))</f>
      </c>
    </row>
    <row r="95" spans="1:22" x14ac:dyDescent="0.25">
      <c r="A95" s="4"/>
      <c r="B95" s="4"/>
      <c r="C95" s="5"/>
      <c r="D95" s="5"/>
      <c r="E95" s="5"/>
      <c r="F95" s="5"/>
      <c r="G95" s="5"/>
      <c r="H95" s="5"/>
      <c r="I95" s="6">
        <f>IF(OR(F95="",G95=""),"",(G95-F95)*E95*H95*IF(D95="Short",-1,1))</f>
      </c>
      <c r="J95" s="7"/>
      <c r="K95" s="6">
        <f>IF(I95="","",I95-J95)</f>
      </c>
      <c r="L95" s="8"/>
      <c r="M95" s="9">
        <f>IF(OR(K95="",L95="",L95=0),"",K95/L95)</f>
      </c>
      <c r="N95">
        <f>IF(K95="","",IF(K95&gt;0,"Win",IF(K95&lt;0,"Loss","Scratch")))</f>
      </c>
      <c r="O95" s="5"/>
      <c r="P95" s="5"/>
      <c r="Q95" s="5"/>
      <c r="R95" s="5"/>
      <c r="S95" s="10">
        <f>IF(K95="","",SUM(K$2:K95))</f>
      </c>
      <c r="T95" s="10">
        <f>IF(S95="","",MAX(0,MAX(S$2:S95)))</f>
      </c>
      <c r="U95" s="10">
        <f>IF(S95="","",S95-T95)</f>
      </c>
      <c r="V95" s="11">
        <f>IF(U95="","",U95/(Summary!$B$3+T95))</f>
      </c>
    </row>
    <row r="96" spans="1:22" x14ac:dyDescent="0.25">
      <c r="A96" s="4"/>
      <c r="B96" s="4"/>
      <c r="C96" s="5"/>
      <c r="D96" s="5"/>
      <c r="E96" s="5"/>
      <c r="F96" s="5"/>
      <c r="G96" s="5"/>
      <c r="H96" s="5"/>
      <c r="I96" s="6">
        <f>IF(OR(F96="",G96=""),"",(G96-F96)*E96*H96*IF(D96="Short",-1,1))</f>
      </c>
      <c r="J96" s="7"/>
      <c r="K96" s="6">
        <f>IF(I96="","",I96-J96)</f>
      </c>
      <c r="L96" s="8"/>
      <c r="M96" s="9">
        <f>IF(OR(K96="",L96="",L96=0),"",K96/L96)</f>
      </c>
      <c r="N96">
        <f>IF(K96="","",IF(K96&gt;0,"Win",IF(K96&lt;0,"Loss","Scratch")))</f>
      </c>
      <c r="O96" s="5"/>
      <c r="P96" s="5"/>
      <c r="Q96" s="5"/>
      <c r="R96" s="5"/>
      <c r="S96" s="10">
        <f>IF(K96="","",SUM(K$2:K96))</f>
      </c>
      <c r="T96" s="10">
        <f>IF(S96="","",MAX(0,MAX(S$2:S96)))</f>
      </c>
      <c r="U96" s="10">
        <f>IF(S96="","",S96-T96)</f>
      </c>
      <c r="V96" s="11">
        <f>IF(U96="","",U96/(Summary!$B$3+T96))</f>
      </c>
    </row>
    <row r="97" spans="1:22" x14ac:dyDescent="0.25">
      <c r="A97" s="4"/>
      <c r="B97" s="4"/>
      <c r="C97" s="5"/>
      <c r="D97" s="5"/>
      <c r="E97" s="5"/>
      <c r="F97" s="5"/>
      <c r="G97" s="5"/>
      <c r="H97" s="5"/>
      <c r="I97" s="6">
        <f>IF(OR(F97="",G97=""),"",(G97-F97)*E97*H97*IF(D97="Short",-1,1))</f>
      </c>
      <c r="J97" s="7"/>
      <c r="K97" s="6">
        <f>IF(I97="","",I97-J97)</f>
      </c>
      <c r="L97" s="8"/>
      <c r="M97" s="9">
        <f>IF(OR(K97="",L97="",L97=0),"",K97/L97)</f>
      </c>
      <c r="N97">
        <f>IF(K97="","",IF(K97&gt;0,"Win",IF(K97&lt;0,"Loss","Scratch")))</f>
      </c>
      <c r="O97" s="5"/>
      <c r="P97" s="5"/>
      <c r="Q97" s="5"/>
      <c r="R97" s="5"/>
      <c r="S97" s="10">
        <f>IF(K97="","",SUM(K$2:K97))</f>
      </c>
      <c r="T97" s="10">
        <f>IF(S97="","",MAX(0,MAX(S$2:S97)))</f>
      </c>
      <c r="U97" s="10">
        <f>IF(S97="","",S97-T97)</f>
      </c>
      <c r="V97" s="11">
        <f>IF(U97="","",U97/(Summary!$B$3+T97))</f>
      </c>
    </row>
    <row r="98" spans="1:22" x14ac:dyDescent="0.25">
      <c r="A98" s="4"/>
      <c r="B98" s="4"/>
      <c r="C98" s="5"/>
      <c r="D98" s="5"/>
      <c r="E98" s="5"/>
      <c r="F98" s="5"/>
      <c r="G98" s="5"/>
      <c r="H98" s="5"/>
      <c r="I98" s="6">
        <f>IF(OR(F98="",G98=""),"",(G98-F98)*E98*H98*IF(D98="Short",-1,1))</f>
      </c>
      <c r="J98" s="7"/>
      <c r="K98" s="6">
        <f>IF(I98="","",I98-J98)</f>
      </c>
      <c r="L98" s="8"/>
      <c r="M98" s="9">
        <f>IF(OR(K98="",L98="",L98=0),"",K98/L98)</f>
      </c>
      <c r="N98">
        <f>IF(K98="","",IF(K98&gt;0,"Win",IF(K98&lt;0,"Loss","Scratch")))</f>
      </c>
      <c r="O98" s="5"/>
      <c r="P98" s="5"/>
      <c r="Q98" s="5"/>
      <c r="R98" s="5"/>
      <c r="S98" s="10">
        <f>IF(K98="","",SUM(K$2:K98))</f>
      </c>
      <c r="T98" s="10">
        <f>IF(S98="","",MAX(0,MAX(S$2:S98)))</f>
      </c>
      <c r="U98" s="10">
        <f>IF(S98="","",S98-T98)</f>
      </c>
      <c r="V98" s="11">
        <f>IF(U98="","",U98/(Summary!$B$3+T98))</f>
      </c>
    </row>
    <row r="99" spans="1:22" x14ac:dyDescent="0.25">
      <c r="A99" s="4"/>
      <c r="B99" s="4"/>
      <c r="C99" s="5"/>
      <c r="D99" s="5"/>
      <c r="E99" s="5"/>
      <c r="F99" s="5"/>
      <c r="G99" s="5"/>
      <c r="H99" s="5"/>
      <c r="I99" s="6">
        <f>IF(OR(F99="",G99=""),"",(G99-F99)*E99*H99*IF(D99="Short",-1,1))</f>
      </c>
      <c r="J99" s="7"/>
      <c r="K99" s="6">
        <f>IF(I99="","",I99-J99)</f>
      </c>
      <c r="L99" s="8"/>
      <c r="M99" s="9">
        <f>IF(OR(K99="",L99="",L99=0),"",K99/L99)</f>
      </c>
      <c r="N99">
        <f>IF(K99="","",IF(K99&gt;0,"Win",IF(K99&lt;0,"Loss","Scratch")))</f>
      </c>
      <c r="O99" s="5"/>
      <c r="P99" s="5"/>
      <c r="Q99" s="5"/>
      <c r="R99" s="5"/>
      <c r="S99" s="10">
        <f>IF(K99="","",SUM(K$2:K99))</f>
      </c>
      <c r="T99" s="10">
        <f>IF(S99="","",MAX(0,MAX(S$2:S99)))</f>
      </c>
      <c r="U99" s="10">
        <f>IF(S99="","",S99-T99)</f>
      </c>
      <c r="V99" s="11">
        <f>IF(U99="","",U99/(Summary!$B$3+T99))</f>
      </c>
    </row>
    <row r="100" spans="1:22" x14ac:dyDescent="0.25">
      <c r="A100" s="4"/>
      <c r="B100" s="4"/>
      <c r="C100" s="5"/>
      <c r="D100" s="5"/>
      <c r="E100" s="5"/>
      <c r="F100" s="5"/>
      <c r="G100" s="5"/>
      <c r="H100" s="5"/>
      <c r="I100" s="6">
        <f>IF(OR(F100="",G100=""),"",(G100-F100)*E100*H100*IF(D100="Short",-1,1))</f>
      </c>
      <c r="J100" s="7"/>
      <c r="K100" s="6">
        <f>IF(I100="","",I100-J100)</f>
      </c>
      <c r="L100" s="8"/>
      <c r="M100" s="9">
        <f>IF(OR(K100="",L100="",L100=0),"",K100/L100)</f>
      </c>
      <c r="N100">
        <f>IF(K100="","",IF(K100&gt;0,"Win",IF(K100&lt;0,"Loss","Scratch")))</f>
      </c>
      <c r="O100" s="5"/>
      <c r="P100" s="5"/>
      <c r="Q100" s="5"/>
      <c r="R100" s="5"/>
      <c r="S100" s="10">
        <f>IF(K100="","",SUM(K$2:K100))</f>
      </c>
      <c r="T100" s="10">
        <f>IF(S100="","",MAX(0,MAX(S$2:S100)))</f>
      </c>
      <c r="U100" s="10">
        <f>IF(S100="","",S100-T100)</f>
      </c>
      <c r="V100" s="11">
        <f>IF(U100="","",U100/(Summary!$B$3+T100))</f>
      </c>
    </row>
    <row r="101" spans="1:22" x14ac:dyDescent="0.25">
      <c r="A101" s="4"/>
      <c r="B101" s="4"/>
      <c r="C101" s="5"/>
      <c r="D101" s="5"/>
      <c r="E101" s="5"/>
      <c r="F101" s="5"/>
      <c r="G101" s="5"/>
      <c r="H101" s="5"/>
      <c r="I101" s="6">
        <f>IF(OR(F101="",G101=""),"",(G101-F101)*E101*H101*IF(D101="Short",-1,1))</f>
      </c>
      <c r="J101" s="7"/>
      <c r="K101" s="6">
        <f>IF(I101="","",I101-J101)</f>
      </c>
      <c r="L101" s="8"/>
      <c r="M101" s="9">
        <f>IF(OR(K101="",L101="",L101=0),"",K101/L101)</f>
      </c>
      <c r="N101">
        <f>IF(K101="","",IF(K101&gt;0,"Win",IF(K101&lt;0,"Loss","Scratch")))</f>
      </c>
      <c r="O101" s="5"/>
      <c r="P101" s="5"/>
      <c r="Q101" s="5"/>
      <c r="R101" s="5"/>
      <c r="S101" s="10">
        <f>IF(K101="","",SUM(K$2:K101))</f>
      </c>
      <c r="T101" s="10">
        <f>IF(S101="","",MAX(0,MAX(S$2:S101)))</f>
      </c>
      <c r="U101" s="10">
        <f>IF(S101="","",S101-T101)</f>
      </c>
      <c r="V101" s="11">
        <f>IF(U101="","",U101/(Summary!$B$3+T101))</f>
      </c>
    </row>
    <row r="102" spans="1:22" x14ac:dyDescent="0.25">
      <c r="A102" s="4"/>
      <c r="B102" s="4"/>
      <c r="C102" s="5"/>
      <c r="D102" s="5"/>
      <c r="E102" s="5"/>
      <c r="F102" s="5"/>
      <c r="G102" s="5"/>
      <c r="H102" s="5"/>
      <c r="I102" s="6">
        <f>IF(OR(F102="",G102=""),"",(G102-F102)*E102*H102*IF(D102="Short",-1,1))</f>
      </c>
      <c r="J102" s="7"/>
      <c r="K102" s="6">
        <f>IF(I102="","",I102-J102)</f>
      </c>
      <c r="L102" s="8"/>
      <c r="M102" s="9">
        <f>IF(OR(K102="",L102="",L102=0),"",K102/L102)</f>
      </c>
      <c r="N102">
        <f>IF(K102="","",IF(K102&gt;0,"Win",IF(K102&lt;0,"Loss","Scratch")))</f>
      </c>
      <c r="O102" s="5"/>
      <c r="P102" s="5"/>
      <c r="Q102" s="5"/>
      <c r="R102" s="5"/>
      <c r="S102" s="10">
        <f>IF(K102="","",SUM(K$2:K102))</f>
      </c>
      <c r="T102" s="10">
        <f>IF(S102="","",MAX(0,MAX(S$2:S102)))</f>
      </c>
      <c r="U102" s="10">
        <f>IF(S102="","",S102-T102)</f>
      </c>
      <c r="V102" s="11">
        <f>IF(U102="","",U102/(Summary!$B$3+T102))</f>
      </c>
    </row>
    <row r="103" spans="1:22" x14ac:dyDescent="0.25">
      <c r="A103" s="4"/>
      <c r="B103" s="4"/>
      <c r="C103" s="5"/>
      <c r="D103" s="5"/>
      <c r="E103" s="5"/>
      <c r="F103" s="5"/>
      <c r="G103" s="5"/>
      <c r="H103" s="5"/>
      <c r="I103" s="6">
        <f>IF(OR(F103="",G103=""),"",(G103-F103)*E103*H103*IF(D103="Short",-1,1))</f>
      </c>
      <c r="J103" s="7"/>
      <c r="K103" s="6">
        <f>IF(I103="","",I103-J103)</f>
      </c>
      <c r="L103" s="8"/>
      <c r="M103" s="9">
        <f>IF(OR(K103="",L103="",L103=0),"",K103/L103)</f>
      </c>
      <c r="N103">
        <f>IF(K103="","",IF(K103&gt;0,"Win",IF(K103&lt;0,"Loss","Scratch")))</f>
      </c>
      <c r="O103" s="5"/>
      <c r="P103" s="5"/>
      <c r="Q103" s="5"/>
      <c r="R103" s="5"/>
      <c r="S103" s="10">
        <f>IF(K103="","",SUM(K$2:K103))</f>
      </c>
      <c r="T103" s="10">
        <f>IF(S103="","",MAX(0,MAX(S$2:S103)))</f>
      </c>
      <c r="U103" s="10">
        <f>IF(S103="","",S103-T103)</f>
      </c>
      <c r="V103" s="11">
        <f>IF(U103="","",U103/(Summary!$B$3+T103))</f>
      </c>
    </row>
    <row r="104" spans="1:22" x14ac:dyDescent="0.25">
      <c r="A104" s="4"/>
      <c r="B104" s="4"/>
      <c r="C104" s="5"/>
      <c r="D104" s="5"/>
      <c r="E104" s="5"/>
      <c r="F104" s="5"/>
      <c r="G104" s="5"/>
      <c r="H104" s="5"/>
      <c r="I104" s="6">
        <f>IF(OR(F104="",G104=""),"",(G104-F104)*E104*H104*IF(D104="Short",-1,1))</f>
      </c>
      <c r="J104" s="7"/>
      <c r="K104" s="6">
        <f>IF(I104="","",I104-J104)</f>
      </c>
      <c r="L104" s="8"/>
      <c r="M104" s="9">
        <f>IF(OR(K104="",L104="",L104=0),"",K104/L104)</f>
      </c>
      <c r="N104">
        <f>IF(K104="","",IF(K104&gt;0,"Win",IF(K104&lt;0,"Loss","Scratch")))</f>
      </c>
      <c r="O104" s="5"/>
      <c r="P104" s="5"/>
      <c r="Q104" s="5"/>
      <c r="R104" s="5"/>
      <c r="S104" s="10">
        <f>IF(K104="","",SUM(K$2:K104))</f>
      </c>
      <c r="T104" s="10">
        <f>IF(S104="","",MAX(0,MAX(S$2:S104)))</f>
      </c>
      <c r="U104" s="10">
        <f>IF(S104="","",S104-T104)</f>
      </c>
      <c r="V104" s="11">
        <f>IF(U104="","",U104/(Summary!$B$3+T104))</f>
      </c>
    </row>
    <row r="105" spans="1:22" x14ac:dyDescent="0.25">
      <c r="A105" s="4"/>
      <c r="B105" s="4"/>
      <c r="C105" s="5"/>
      <c r="D105" s="5"/>
      <c r="E105" s="5"/>
      <c r="F105" s="5"/>
      <c r="G105" s="5"/>
      <c r="H105" s="5"/>
      <c r="I105" s="6">
        <f>IF(OR(F105="",G105=""),"",(G105-F105)*E105*H105*IF(D105="Short",-1,1))</f>
      </c>
      <c r="J105" s="7"/>
      <c r="K105" s="6">
        <f>IF(I105="","",I105-J105)</f>
      </c>
      <c r="L105" s="8"/>
      <c r="M105" s="9">
        <f>IF(OR(K105="",L105="",L105=0),"",K105/L105)</f>
      </c>
      <c r="N105">
        <f>IF(K105="","",IF(K105&gt;0,"Win",IF(K105&lt;0,"Loss","Scratch")))</f>
      </c>
      <c r="O105" s="5"/>
      <c r="P105" s="5"/>
      <c r="Q105" s="5"/>
      <c r="R105" s="5"/>
      <c r="S105" s="10">
        <f>IF(K105="","",SUM(K$2:K105))</f>
      </c>
      <c r="T105" s="10">
        <f>IF(S105="","",MAX(0,MAX(S$2:S105)))</f>
      </c>
      <c r="U105" s="10">
        <f>IF(S105="","",S105-T105)</f>
      </c>
      <c r="V105" s="11">
        <f>IF(U105="","",U105/(Summary!$B$3+T105))</f>
      </c>
    </row>
    <row r="106" spans="1:22" x14ac:dyDescent="0.25">
      <c r="A106" s="4"/>
      <c r="B106" s="4"/>
      <c r="C106" s="5"/>
      <c r="D106" s="5"/>
      <c r="E106" s="5"/>
      <c r="F106" s="5"/>
      <c r="G106" s="5"/>
      <c r="H106" s="5"/>
      <c r="I106" s="6">
        <f>IF(OR(F106="",G106=""),"",(G106-F106)*E106*H106*IF(D106="Short",-1,1))</f>
      </c>
      <c r="J106" s="7"/>
      <c r="K106" s="6">
        <f>IF(I106="","",I106-J106)</f>
      </c>
      <c r="L106" s="8"/>
      <c r="M106" s="9">
        <f>IF(OR(K106="",L106="",L106=0),"",K106/L106)</f>
      </c>
      <c r="N106">
        <f>IF(K106="","",IF(K106&gt;0,"Win",IF(K106&lt;0,"Loss","Scratch")))</f>
      </c>
      <c r="O106" s="5"/>
      <c r="P106" s="5"/>
      <c r="Q106" s="5"/>
      <c r="R106" s="5"/>
      <c r="S106" s="10">
        <f>IF(K106="","",SUM(K$2:K106))</f>
      </c>
      <c r="T106" s="10">
        <f>IF(S106="","",MAX(0,MAX(S$2:S106)))</f>
      </c>
      <c r="U106" s="10">
        <f>IF(S106="","",S106-T106)</f>
      </c>
      <c r="V106" s="11">
        <f>IF(U106="","",U106/(Summary!$B$3+T106))</f>
      </c>
    </row>
    <row r="107" spans="1:22" x14ac:dyDescent="0.25">
      <c r="A107" s="4"/>
      <c r="B107" s="4"/>
      <c r="C107" s="5"/>
      <c r="D107" s="5"/>
      <c r="E107" s="5"/>
      <c r="F107" s="5"/>
      <c r="G107" s="5"/>
      <c r="H107" s="5"/>
      <c r="I107" s="6">
        <f>IF(OR(F107="",G107=""),"",(G107-F107)*E107*H107*IF(D107="Short",-1,1))</f>
      </c>
      <c r="J107" s="7"/>
      <c r="K107" s="6">
        <f>IF(I107="","",I107-J107)</f>
      </c>
      <c r="L107" s="8"/>
      <c r="M107" s="9">
        <f>IF(OR(K107="",L107="",L107=0),"",K107/L107)</f>
      </c>
      <c r="N107">
        <f>IF(K107="","",IF(K107&gt;0,"Win",IF(K107&lt;0,"Loss","Scratch")))</f>
      </c>
      <c r="O107" s="5"/>
      <c r="P107" s="5"/>
      <c r="Q107" s="5"/>
      <c r="R107" s="5"/>
      <c r="S107" s="10">
        <f>IF(K107="","",SUM(K$2:K107))</f>
      </c>
      <c r="T107" s="10">
        <f>IF(S107="","",MAX(0,MAX(S$2:S107)))</f>
      </c>
      <c r="U107" s="10">
        <f>IF(S107="","",S107-T107)</f>
      </c>
      <c r="V107" s="11">
        <f>IF(U107="","",U107/(Summary!$B$3+T107))</f>
      </c>
    </row>
    <row r="108" spans="1:22" x14ac:dyDescent="0.25">
      <c r="A108" s="4"/>
      <c r="B108" s="4"/>
      <c r="C108" s="5"/>
      <c r="D108" s="5"/>
      <c r="E108" s="5"/>
      <c r="F108" s="5"/>
      <c r="G108" s="5"/>
      <c r="H108" s="5"/>
      <c r="I108" s="6">
        <f>IF(OR(F108="",G108=""),"",(G108-F108)*E108*H108*IF(D108="Short",-1,1))</f>
      </c>
      <c r="J108" s="7"/>
      <c r="K108" s="6">
        <f>IF(I108="","",I108-J108)</f>
      </c>
      <c r="L108" s="8"/>
      <c r="M108" s="9">
        <f>IF(OR(K108="",L108="",L108=0),"",K108/L108)</f>
      </c>
      <c r="N108">
        <f>IF(K108="","",IF(K108&gt;0,"Win",IF(K108&lt;0,"Loss","Scratch")))</f>
      </c>
      <c r="O108" s="5"/>
      <c r="P108" s="5"/>
      <c r="Q108" s="5"/>
      <c r="R108" s="5"/>
      <c r="S108" s="10">
        <f>IF(K108="","",SUM(K$2:K108))</f>
      </c>
      <c r="T108" s="10">
        <f>IF(S108="","",MAX(0,MAX(S$2:S108)))</f>
      </c>
      <c r="U108" s="10">
        <f>IF(S108="","",S108-T108)</f>
      </c>
      <c r="V108" s="11">
        <f>IF(U108="","",U108/(Summary!$B$3+T108))</f>
      </c>
    </row>
    <row r="109" spans="1:22" x14ac:dyDescent="0.25">
      <c r="A109" s="4"/>
      <c r="B109" s="4"/>
      <c r="C109" s="5"/>
      <c r="D109" s="5"/>
      <c r="E109" s="5"/>
      <c r="F109" s="5"/>
      <c r="G109" s="5"/>
      <c r="H109" s="5"/>
      <c r="I109" s="6">
        <f>IF(OR(F109="",G109=""),"",(G109-F109)*E109*H109*IF(D109="Short",-1,1))</f>
      </c>
      <c r="J109" s="7"/>
      <c r="K109" s="6">
        <f>IF(I109="","",I109-J109)</f>
      </c>
      <c r="L109" s="8"/>
      <c r="M109" s="9">
        <f>IF(OR(K109="",L109="",L109=0),"",K109/L109)</f>
      </c>
      <c r="N109">
        <f>IF(K109="","",IF(K109&gt;0,"Win",IF(K109&lt;0,"Loss","Scratch")))</f>
      </c>
      <c r="O109" s="5"/>
      <c r="P109" s="5"/>
      <c r="Q109" s="5"/>
      <c r="R109" s="5"/>
      <c r="S109" s="10">
        <f>IF(K109="","",SUM(K$2:K109))</f>
      </c>
      <c r="T109" s="10">
        <f>IF(S109="","",MAX(0,MAX(S$2:S109)))</f>
      </c>
      <c r="U109" s="10">
        <f>IF(S109="","",S109-T109)</f>
      </c>
      <c r="V109" s="11">
        <f>IF(U109="","",U109/(Summary!$B$3+T109))</f>
      </c>
    </row>
    <row r="110" spans="1:22" x14ac:dyDescent="0.25">
      <c r="A110" s="4"/>
      <c r="B110" s="4"/>
      <c r="C110" s="5"/>
      <c r="D110" s="5"/>
      <c r="E110" s="5"/>
      <c r="F110" s="5"/>
      <c r="G110" s="5"/>
      <c r="H110" s="5"/>
      <c r="I110" s="6">
        <f>IF(OR(F110="",G110=""),"",(G110-F110)*E110*H110*IF(D110="Short",-1,1))</f>
      </c>
      <c r="J110" s="7"/>
      <c r="K110" s="6">
        <f>IF(I110="","",I110-J110)</f>
      </c>
      <c r="L110" s="8"/>
      <c r="M110" s="9">
        <f>IF(OR(K110="",L110="",L110=0),"",K110/L110)</f>
      </c>
      <c r="N110">
        <f>IF(K110="","",IF(K110&gt;0,"Win",IF(K110&lt;0,"Loss","Scratch")))</f>
      </c>
      <c r="O110" s="5"/>
      <c r="P110" s="5"/>
      <c r="Q110" s="5"/>
      <c r="R110" s="5"/>
      <c r="S110" s="10">
        <f>IF(K110="","",SUM(K$2:K110))</f>
      </c>
      <c r="T110" s="10">
        <f>IF(S110="","",MAX(0,MAX(S$2:S110)))</f>
      </c>
      <c r="U110" s="10">
        <f>IF(S110="","",S110-T110)</f>
      </c>
      <c r="V110" s="11">
        <f>IF(U110="","",U110/(Summary!$B$3+T110))</f>
      </c>
    </row>
    <row r="111" spans="1:22" x14ac:dyDescent="0.25">
      <c r="A111" s="4"/>
      <c r="B111" s="4"/>
      <c r="C111" s="5"/>
      <c r="D111" s="5"/>
      <c r="E111" s="5"/>
      <c r="F111" s="5"/>
      <c r="G111" s="5"/>
      <c r="H111" s="5"/>
      <c r="I111" s="6">
        <f>IF(OR(F111="",G111=""),"",(G111-F111)*E111*H111*IF(D111="Short",-1,1))</f>
      </c>
      <c r="J111" s="7"/>
      <c r="K111" s="6">
        <f>IF(I111="","",I111-J111)</f>
      </c>
      <c r="L111" s="8"/>
      <c r="M111" s="9">
        <f>IF(OR(K111="",L111="",L111=0),"",K111/L111)</f>
      </c>
      <c r="N111">
        <f>IF(K111="","",IF(K111&gt;0,"Win",IF(K111&lt;0,"Loss","Scratch")))</f>
      </c>
      <c r="O111" s="5"/>
      <c r="P111" s="5"/>
      <c r="Q111" s="5"/>
      <c r="R111" s="5"/>
      <c r="S111" s="10">
        <f>IF(K111="","",SUM(K$2:K111))</f>
      </c>
      <c r="T111" s="10">
        <f>IF(S111="","",MAX(0,MAX(S$2:S111)))</f>
      </c>
      <c r="U111" s="10">
        <f>IF(S111="","",S111-T111)</f>
      </c>
      <c r="V111" s="11">
        <f>IF(U111="","",U111/(Summary!$B$3+T111))</f>
      </c>
    </row>
    <row r="112" spans="1:22" x14ac:dyDescent="0.25">
      <c r="A112" s="4"/>
      <c r="B112" s="4"/>
      <c r="C112" s="5"/>
      <c r="D112" s="5"/>
      <c r="E112" s="5"/>
      <c r="F112" s="5"/>
      <c r="G112" s="5"/>
      <c r="H112" s="5"/>
      <c r="I112" s="6">
        <f>IF(OR(F112="",G112=""),"",(G112-F112)*E112*H112*IF(D112="Short",-1,1))</f>
      </c>
      <c r="J112" s="7"/>
      <c r="K112" s="6">
        <f>IF(I112="","",I112-J112)</f>
      </c>
      <c r="L112" s="8"/>
      <c r="M112" s="9">
        <f>IF(OR(K112="",L112="",L112=0),"",K112/L112)</f>
      </c>
      <c r="N112">
        <f>IF(K112="","",IF(K112&gt;0,"Win",IF(K112&lt;0,"Loss","Scratch")))</f>
      </c>
      <c r="O112" s="5"/>
      <c r="P112" s="5"/>
      <c r="Q112" s="5"/>
      <c r="R112" s="5"/>
      <c r="S112" s="10">
        <f>IF(K112="","",SUM(K$2:K112))</f>
      </c>
      <c r="T112" s="10">
        <f>IF(S112="","",MAX(0,MAX(S$2:S112)))</f>
      </c>
      <c r="U112" s="10">
        <f>IF(S112="","",S112-T112)</f>
      </c>
      <c r="V112" s="11">
        <f>IF(U112="","",U112/(Summary!$B$3+T112))</f>
      </c>
    </row>
    <row r="113" spans="1:22" x14ac:dyDescent="0.25">
      <c r="A113" s="4"/>
      <c r="B113" s="4"/>
      <c r="C113" s="5"/>
      <c r="D113" s="5"/>
      <c r="E113" s="5"/>
      <c r="F113" s="5"/>
      <c r="G113" s="5"/>
      <c r="H113" s="5"/>
      <c r="I113" s="6">
        <f>IF(OR(F113="",G113=""),"",(G113-F113)*E113*H113*IF(D113="Short",-1,1))</f>
      </c>
      <c r="J113" s="7"/>
      <c r="K113" s="6">
        <f>IF(I113="","",I113-J113)</f>
      </c>
      <c r="L113" s="8"/>
      <c r="M113" s="9">
        <f>IF(OR(K113="",L113="",L113=0),"",K113/L113)</f>
      </c>
      <c r="N113">
        <f>IF(K113="","",IF(K113&gt;0,"Win",IF(K113&lt;0,"Loss","Scratch")))</f>
      </c>
      <c r="O113" s="5"/>
      <c r="P113" s="5"/>
      <c r="Q113" s="5"/>
      <c r="R113" s="5"/>
      <c r="S113" s="10">
        <f>IF(K113="","",SUM(K$2:K113))</f>
      </c>
      <c r="T113" s="10">
        <f>IF(S113="","",MAX(0,MAX(S$2:S113)))</f>
      </c>
      <c r="U113" s="10">
        <f>IF(S113="","",S113-T113)</f>
      </c>
      <c r="V113" s="11">
        <f>IF(U113="","",U113/(Summary!$B$3+T113))</f>
      </c>
    </row>
    <row r="114" spans="1:22" x14ac:dyDescent="0.25">
      <c r="A114" s="4"/>
      <c r="B114" s="4"/>
      <c r="C114" s="5"/>
      <c r="D114" s="5"/>
      <c r="E114" s="5"/>
      <c r="F114" s="5"/>
      <c r="G114" s="5"/>
      <c r="H114" s="5"/>
      <c r="I114" s="6">
        <f>IF(OR(F114="",G114=""),"",(G114-F114)*E114*H114*IF(D114="Short",-1,1))</f>
      </c>
      <c r="J114" s="7"/>
      <c r="K114" s="6">
        <f>IF(I114="","",I114-J114)</f>
      </c>
      <c r="L114" s="8"/>
      <c r="M114" s="9">
        <f>IF(OR(K114="",L114="",L114=0),"",K114/L114)</f>
      </c>
      <c r="N114">
        <f>IF(K114="","",IF(K114&gt;0,"Win",IF(K114&lt;0,"Loss","Scratch")))</f>
      </c>
      <c r="O114" s="5"/>
      <c r="P114" s="5"/>
      <c r="Q114" s="5"/>
      <c r="R114" s="5"/>
      <c r="S114" s="10">
        <f>IF(K114="","",SUM(K$2:K114))</f>
      </c>
      <c r="T114" s="10">
        <f>IF(S114="","",MAX(0,MAX(S$2:S114)))</f>
      </c>
      <c r="U114" s="10">
        <f>IF(S114="","",S114-T114)</f>
      </c>
      <c r="V114" s="11">
        <f>IF(U114="","",U114/(Summary!$B$3+T114))</f>
      </c>
    </row>
    <row r="115" spans="1:22" x14ac:dyDescent="0.25">
      <c r="A115" s="4"/>
      <c r="B115" s="4"/>
      <c r="C115" s="5"/>
      <c r="D115" s="5"/>
      <c r="E115" s="5"/>
      <c r="F115" s="5"/>
      <c r="G115" s="5"/>
      <c r="H115" s="5"/>
      <c r="I115" s="6">
        <f>IF(OR(F115="",G115=""),"",(G115-F115)*E115*H115*IF(D115="Short",-1,1))</f>
      </c>
      <c r="J115" s="7"/>
      <c r="K115" s="6">
        <f>IF(I115="","",I115-J115)</f>
      </c>
      <c r="L115" s="8"/>
      <c r="M115" s="9">
        <f>IF(OR(K115="",L115="",L115=0),"",K115/L115)</f>
      </c>
      <c r="N115">
        <f>IF(K115="","",IF(K115&gt;0,"Win",IF(K115&lt;0,"Loss","Scratch")))</f>
      </c>
      <c r="O115" s="5"/>
      <c r="P115" s="5"/>
      <c r="Q115" s="5"/>
      <c r="R115" s="5"/>
      <c r="S115" s="10">
        <f>IF(K115="","",SUM(K$2:K115))</f>
      </c>
      <c r="T115" s="10">
        <f>IF(S115="","",MAX(0,MAX(S$2:S115)))</f>
      </c>
      <c r="U115" s="10">
        <f>IF(S115="","",S115-T115)</f>
      </c>
      <c r="V115" s="11">
        <f>IF(U115="","",U115/(Summary!$B$3+T115))</f>
      </c>
    </row>
    <row r="116" spans="1:22" x14ac:dyDescent="0.25">
      <c r="A116" s="4"/>
      <c r="B116" s="4"/>
      <c r="C116" s="5"/>
      <c r="D116" s="5"/>
      <c r="E116" s="5"/>
      <c r="F116" s="5"/>
      <c r="G116" s="5"/>
      <c r="H116" s="5"/>
      <c r="I116" s="6">
        <f>IF(OR(F116="",G116=""),"",(G116-F116)*E116*H116*IF(D116="Short",-1,1))</f>
      </c>
      <c r="J116" s="7"/>
      <c r="K116" s="6">
        <f>IF(I116="","",I116-J116)</f>
      </c>
      <c r="L116" s="8"/>
      <c r="M116" s="9">
        <f>IF(OR(K116="",L116="",L116=0),"",K116/L116)</f>
      </c>
      <c r="N116">
        <f>IF(K116="","",IF(K116&gt;0,"Win",IF(K116&lt;0,"Loss","Scratch")))</f>
      </c>
      <c r="O116" s="5"/>
      <c r="P116" s="5"/>
      <c r="Q116" s="5"/>
      <c r="R116" s="5"/>
      <c r="S116" s="10">
        <f>IF(K116="","",SUM(K$2:K116))</f>
      </c>
      <c r="T116" s="10">
        <f>IF(S116="","",MAX(0,MAX(S$2:S116)))</f>
      </c>
      <c r="U116" s="10">
        <f>IF(S116="","",S116-T116)</f>
      </c>
      <c r="V116" s="11">
        <f>IF(U116="","",U116/(Summary!$B$3+T116))</f>
      </c>
    </row>
    <row r="117" spans="1:22" x14ac:dyDescent="0.25">
      <c r="A117" s="4"/>
      <c r="B117" s="4"/>
      <c r="C117" s="5"/>
      <c r="D117" s="5"/>
      <c r="E117" s="5"/>
      <c r="F117" s="5"/>
      <c r="G117" s="5"/>
      <c r="H117" s="5"/>
      <c r="I117" s="6">
        <f>IF(OR(F117="",G117=""),"",(G117-F117)*E117*H117*IF(D117="Short",-1,1))</f>
      </c>
      <c r="J117" s="7"/>
      <c r="K117" s="6">
        <f>IF(I117="","",I117-J117)</f>
      </c>
      <c r="L117" s="8"/>
      <c r="M117" s="9">
        <f>IF(OR(K117="",L117="",L117=0),"",K117/L117)</f>
      </c>
      <c r="N117">
        <f>IF(K117="","",IF(K117&gt;0,"Win",IF(K117&lt;0,"Loss","Scratch")))</f>
      </c>
      <c r="O117" s="5"/>
      <c r="P117" s="5"/>
      <c r="Q117" s="5"/>
      <c r="R117" s="5"/>
      <c r="S117" s="10">
        <f>IF(K117="","",SUM(K$2:K117))</f>
      </c>
      <c r="T117" s="10">
        <f>IF(S117="","",MAX(0,MAX(S$2:S117)))</f>
      </c>
      <c r="U117" s="10">
        <f>IF(S117="","",S117-T117)</f>
      </c>
      <c r="V117" s="11">
        <f>IF(U117="","",U117/(Summary!$B$3+T117))</f>
      </c>
    </row>
    <row r="118" spans="1:22" x14ac:dyDescent="0.25">
      <c r="A118" s="4"/>
      <c r="B118" s="4"/>
      <c r="C118" s="5"/>
      <c r="D118" s="5"/>
      <c r="E118" s="5"/>
      <c r="F118" s="5"/>
      <c r="G118" s="5"/>
      <c r="H118" s="5"/>
      <c r="I118" s="6">
        <f>IF(OR(F118="",G118=""),"",(G118-F118)*E118*H118*IF(D118="Short",-1,1))</f>
      </c>
      <c r="J118" s="7"/>
      <c r="K118" s="6">
        <f>IF(I118="","",I118-J118)</f>
      </c>
      <c r="L118" s="8"/>
      <c r="M118" s="9">
        <f>IF(OR(K118="",L118="",L118=0),"",K118/L118)</f>
      </c>
      <c r="N118">
        <f>IF(K118="","",IF(K118&gt;0,"Win",IF(K118&lt;0,"Loss","Scratch")))</f>
      </c>
      <c r="O118" s="5"/>
      <c r="P118" s="5"/>
      <c r="Q118" s="5"/>
      <c r="R118" s="5"/>
      <c r="S118" s="10">
        <f>IF(K118="","",SUM(K$2:K118))</f>
      </c>
      <c r="T118" s="10">
        <f>IF(S118="","",MAX(0,MAX(S$2:S118)))</f>
      </c>
      <c r="U118" s="10">
        <f>IF(S118="","",S118-T118)</f>
      </c>
      <c r="V118" s="11">
        <f>IF(U118="","",U118/(Summary!$B$3+T118))</f>
      </c>
    </row>
    <row r="119" spans="1:22" x14ac:dyDescent="0.25">
      <c r="A119" s="4"/>
      <c r="B119" s="4"/>
      <c r="C119" s="5"/>
      <c r="D119" s="5"/>
      <c r="E119" s="5"/>
      <c r="F119" s="5"/>
      <c r="G119" s="5"/>
      <c r="H119" s="5"/>
      <c r="I119" s="6">
        <f>IF(OR(F119="",G119=""),"",(G119-F119)*E119*H119*IF(D119="Short",-1,1))</f>
      </c>
      <c r="J119" s="7"/>
      <c r="K119" s="6">
        <f>IF(I119="","",I119-J119)</f>
      </c>
      <c r="L119" s="8"/>
      <c r="M119" s="9">
        <f>IF(OR(K119="",L119="",L119=0),"",K119/L119)</f>
      </c>
      <c r="N119">
        <f>IF(K119="","",IF(K119&gt;0,"Win",IF(K119&lt;0,"Loss","Scratch")))</f>
      </c>
      <c r="O119" s="5"/>
      <c r="P119" s="5"/>
      <c r="Q119" s="5"/>
      <c r="R119" s="5"/>
      <c r="S119" s="10">
        <f>IF(K119="","",SUM(K$2:K119))</f>
      </c>
      <c r="T119" s="10">
        <f>IF(S119="","",MAX(0,MAX(S$2:S119)))</f>
      </c>
      <c r="U119" s="10">
        <f>IF(S119="","",S119-T119)</f>
      </c>
      <c r="V119" s="11">
        <f>IF(U119="","",U119/(Summary!$B$3+T119))</f>
      </c>
    </row>
    <row r="120" spans="1:22" x14ac:dyDescent="0.25">
      <c r="A120" s="4"/>
      <c r="B120" s="4"/>
      <c r="C120" s="5"/>
      <c r="D120" s="5"/>
      <c r="E120" s="5"/>
      <c r="F120" s="5"/>
      <c r="G120" s="5"/>
      <c r="H120" s="5"/>
      <c r="I120" s="6">
        <f>IF(OR(F120="",G120=""),"",(G120-F120)*E120*H120*IF(D120="Short",-1,1))</f>
      </c>
      <c r="J120" s="7"/>
      <c r="K120" s="6">
        <f>IF(I120="","",I120-J120)</f>
      </c>
      <c r="L120" s="8"/>
      <c r="M120" s="9">
        <f>IF(OR(K120="",L120="",L120=0),"",K120/L120)</f>
      </c>
      <c r="N120">
        <f>IF(K120="","",IF(K120&gt;0,"Win",IF(K120&lt;0,"Loss","Scratch")))</f>
      </c>
      <c r="O120" s="5"/>
      <c r="P120" s="5"/>
      <c r="Q120" s="5"/>
      <c r="R120" s="5"/>
      <c r="S120" s="10">
        <f>IF(K120="","",SUM(K$2:K120))</f>
      </c>
      <c r="T120" s="10">
        <f>IF(S120="","",MAX(0,MAX(S$2:S120)))</f>
      </c>
      <c r="U120" s="10">
        <f>IF(S120="","",S120-T120)</f>
      </c>
      <c r="V120" s="11">
        <f>IF(U120="","",U120/(Summary!$B$3+T120))</f>
      </c>
    </row>
    <row r="121" spans="1:22" x14ac:dyDescent="0.25">
      <c r="A121" s="4"/>
      <c r="B121" s="4"/>
      <c r="C121" s="5"/>
      <c r="D121" s="5"/>
      <c r="E121" s="5"/>
      <c r="F121" s="5"/>
      <c r="G121" s="5"/>
      <c r="H121" s="5"/>
      <c r="I121" s="6">
        <f>IF(OR(F121="",G121=""),"",(G121-F121)*E121*H121*IF(D121="Short",-1,1))</f>
      </c>
      <c r="J121" s="7"/>
      <c r="K121" s="6">
        <f>IF(I121="","",I121-J121)</f>
      </c>
      <c r="L121" s="8"/>
      <c r="M121" s="9">
        <f>IF(OR(K121="",L121="",L121=0),"",K121/L121)</f>
      </c>
      <c r="N121">
        <f>IF(K121="","",IF(K121&gt;0,"Win",IF(K121&lt;0,"Loss","Scratch")))</f>
      </c>
      <c r="O121" s="5"/>
      <c r="P121" s="5"/>
      <c r="Q121" s="5"/>
      <c r="R121" s="5"/>
      <c r="S121" s="10">
        <f>IF(K121="","",SUM(K$2:K121))</f>
      </c>
      <c r="T121" s="10">
        <f>IF(S121="","",MAX(0,MAX(S$2:S121)))</f>
      </c>
      <c r="U121" s="10">
        <f>IF(S121="","",S121-T121)</f>
      </c>
      <c r="V121" s="11">
        <f>IF(U121="","",U121/(Summary!$B$3+T121))</f>
      </c>
    </row>
    <row r="122" spans="1:22" x14ac:dyDescent="0.25">
      <c r="A122" s="4"/>
      <c r="B122" s="4"/>
      <c r="C122" s="5"/>
      <c r="D122" s="5"/>
      <c r="E122" s="5"/>
      <c r="F122" s="5"/>
      <c r="G122" s="5"/>
      <c r="H122" s="5"/>
      <c r="I122" s="6">
        <f>IF(OR(F122="",G122=""),"",(G122-F122)*E122*H122*IF(D122="Short",-1,1))</f>
      </c>
      <c r="J122" s="7"/>
      <c r="K122" s="6">
        <f>IF(I122="","",I122-J122)</f>
      </c>
      <c r="L122" s="8"/>
      <c r="M122" s="9">
        <f>IF(OR(K122="",L122="",L122=0),"",K122/L122)</f>
      </c>
      <c r="N122">
        <f>IF(K122="","",IF(K122&gt;0,"Win",IF(K122&lt;0,"Loss","Scratch")))</f>
      </c>
      <c r="O122" s="5"/>
      <c r="P122" s="5"/>
      <c r="Q122" s="5"/>
      <c r="R122" s="5"/>
      <c r="S122" s="10">
        <f>IF(K122="","",SUM(K$2:K122))</f>
      </c>
      <c r="T122" s="10">
        <f>IF(S122="","",MAX(0,MAX(S$2:S122)))</f>
      </c>
      <c r="U122" s="10">
        <f>IF(S122="","",S122-T122)</f>
      </c>
      <c r="V122" s="11">
        <f>IF(U122="","",U122/(Summary!$B$3+T122))</f>
      </c>
    </row>
    <row r="123" spans="1:22" x14ac:dyDescent="0.25">
      <c r="A123" s="4"/>
      <c r="B123" s="4"/>
      <c r="C123" s="5"/>
      <c r="D123" s="5"/>
      <c r="E123" s="5"/>
      <c r="F123" s="5"/>
      <c r="G123" s="5"/>
      <c r="H123" s="5"/>
      <c r="I123" s="6">
        <f>IF(OR(F123="",G123=""),"",(G123-F123)*E123*H123*IF(D123="Short",-1,1))</f>
      </c>
      <c r="J123" s="7"/>
      <c r="K123" s="6">
        <f>IF(I123="","",I123-J123)</f>
      </c>
      <c r="L123" s="8"/>
      <c r="M123" s="9">
        <f>IF(OR(K123="",L123="",L123=0),"",K123/L123)</f>
      </c>
      <c r="N123">
        <f>IF(K123="","",IF(K123&gt;0,"Win",IF(K123&lt;0,"Loss","Scratch")))</f>
      </c>
      <c r="O123" s="5"/>
      <c r="P123" s="5"/>
      <c r="Q123" s="5"/>
      <c r="R123" s="5"/>
      <c r="S123" s="10">
        <f>IF(K123="","",SUM(K$2:K123))</f>
      </c>
      <c r="T123" s="10">
        <f>IF(S123="","",MAX(0,MAX(S$2:S123)))</f>
      </c>
      <c r="U123" s="10">
        <f>IF(S123="","",S123-T123)</f>
      </c>
      <c r="V123" s="11">
        <f>IF(U123="","",U123/(Summary!$B$3+T123))</f>
      </c>
    </row>
    <row r="124" spans="1:22" x14ac:dyDescent="0.25">
      <c r="A124" s="4"/>
      <c r="B124" s="4"/>
      <c r="C124" s="5"/>
      <c r="D124" s="5"/>
      <c r="E124" s="5"/>
      <c r="F124" s="5"/>
      <c r="G124" s="5"/>
      <c r="H124" s="5"/>
      <c r="I124" s="6">
        <f>IF(OR(F124="",G124=""),"",(G124-F124)*E124*H124*IF(D124="Short",-1,1))</f>
      </c>
      <c r="J124" s="7"/>
      <c r="K124" s="6">
        <f>IF(I124="","",I124-J124)</f>
      </c>
      <c r="L124" s="8"/>
      <c r="M124" s="9">
        <f>IF(OR(K124="",L124="",L124=0),"",K124/L124)</f>
      </c>
      <c r="N124">
        <f>IF(K124="","",IF(K124&gt;0,"Win",IF(K124&lt;0,"Loss","Scratch")))</f>
      </c>
      <c r="O124" s="5"/>
      <c r="P124" s="5"/>
      <c r="Q124" s="5"/>
      <c r="R124" s="5"/>
      <c r="S124" s="10">
        <f>IF(K124="","",SUM(K$2:K124))</f>
      </c>
      <c r="T124" s="10">
        <f>IF(S124="","",MAX(0,MAX(S$2:S124)))</f>
      </c>
      <c r="U124" s="10">
        <f>IF(S124="","",S124-T124)</f>
      </c>
      <c r="V124" s="11">
        <f>IF(U124="","",U124/(Summary!$B$3+T124))</f>
      </c>
    </row>
    <row r="125" spans="1:22" x14ac:dyDescent="0.25">
      <c r="A125" s="4"/>
      <c r="B125" s="4"/>
      <c r="C125" s="5"/>
      <c r="D125" s="5"/>
      <c r="E125" s="5"/>
      <c r="F125" s="5"/>
      <c r="G125" s="5"/>
      <c r="H125" s="5"/>
      <c r="I125" s="6">
        <f>IF(OR(F125="",G125=""),"",(G125-F125)*E125*H125*IF(D125="Short",-1,1))</f>
      </c>
      <c r="J125" s="7"/>
      <c r="K125" s="6">
        <f>IF(I125="","",I125-J125)</f>
      </c>
      <c r="L125" s="8"/>
      <c r="M125" s="9">
        <f>IF(OR(K125="",L125="",L125=0),"",K125/L125)</f>
      </c>
      <c r="N125">
        <f>IF(K125="","",IF(K125&gt;0,"Win",IF(K125&lt;0,"Loss","Scratch")))</f>
      </c>
      <c r="O125" s="5"/>
      <c r="P125" s="5"/>
      <c r="Q125" s="5"/>
      <c r="R125" s="5"/>
      <c r="S125" s="10">
        <f>IF(K125="","",SUM(K$2:K125))</f>
      </c>
      <c r="T125" s="10">
        <f>IF(S125="","",MAX(0,MAX(S$2:S125)))</f>
      </c>
      <c r="U125" s="10">
        <f>IF(S125="","",S125-T125)</f>
      </c>
      <c r="V125" s="11">
        <f>IF(U125="","",U125/(Summary!$B$3+T125))</f>
      </c>
    </row>
    <row r="126" spans="1:22" x14ac:dyDescent="0.25">
      <c r="A126" s="4"/>
      <c r="B126" s="4"/>
      <c r="C126" s="5"/>
      <c r="D126" s="5"/>
      <c r="E126" s="5"/>
      <c r="F126" s="5"/>
      <c r="G126" s="5"/>
      <c r="H126" s="5"/>
      <c r="I126" s="6">
        <f>IF(OR(F126="",G126=""),"",(G126-F126)*E126*H126*IF(D126="Short",-1,1))</f>
      </c>
      <c r="J126" s="7"/>
      <c r="K126" s="6">
        <f>IF(I126="","",I126-J126)</f>
      </c>
      <c r="L126" s="8"/>
      <c r="M126" s="9">
        <f>IF(OR(K126="",L126="",L126=0),"",K126/L126)</f>
      </c>
      <c r="N126">
        <f>IF(K126="","",IF(K126&gt;0,"Win",IF(K126&lt;0,"Loss","Scratch")))</f>
      </c>
      <c r="O126" s="5"/>
      <c r="P126" s="5"/>
      <c r="Q126" s="5"/>
      <c r="R126" s="5"/>
      <c r="S126" s="10">
        <f>IF(K126="","",SUM(K$2:K126))</f>
      </c>
      <c r="T126" s="10">
        <f>IF(S126="","",MAX(0,MAX(S$2:S126)))</f>
      </c>
      <c r="U126" s="10">
        <f>IF(S126="","",S126-T126)</f>
      </c>
      <c r="V126" s="11">
        <f>IF(U126="","",U126/(Summary!$B$3+T126))</f>
      </c>
    </row>
    <row r="127" spans="1:22" x14ac:dyDescent="0.25">
      <c r="A127" s="4"/>
      <c r="B127" s="4"/>
      <c r="C127" s="5"/>
      <c r="D127" s="5"/>
      <c r="E127" s="5"/>
      <c r="F127" s="5"/>
      <c r="G127" s="5"/>
      <c r="H127" s="5"/>
      <c r="I127" s="6">
        <f>IF(OR(F127="",G127=""),"",(G127-F127)*E127*H127*IF(D127="Short",-1,1))</f>
      </c>
      <c r="J127" s="7"/>
      <c r="K127" s="6">
        <f>IF(I127="","",I127-J127)</f>
      </c>
      <c r="L127" s="8"/>
      <c r="M127" s="9">
        <f>IF(OR(K127="",L127="",L127=0),"",K127/L127)</f>
      </c>
      <c r="N127">
        <f>IF(K127="","",IF(K127&gt;0,"Win",IF(K127&lt;0,"Loss","Scratch")))</f>
      </c>
      <c r="O127" s="5"/>
      <c r="P127" s="5"/>
      <c r="Q127" s="5"/>
      <c r="R127" s="5"/>
      <c r="S127" s="10">
        <f>IF(K127="","",SUM(K$2:K127))</f>
      </c>
      <c r="T127" s="10">
        <f>IF(S127="","",MAX(0,MAX(S$2:S127)))</f>
      </c>
      <c r="U127" s="10">
        <f>IF(S127="","",S127-T127)</f>
      </c>
      <c r="V127" s="11">
        <f>IF(U127="","",U127/(Summary!$B$3+T127))</f>
      </c>
    </row>
    <row r="128" spans="1:22" x14ac:dyDescent="0.25">
      <c r="A128" s="4"/>
      <c r="B128" s="4"/>
      <c r="C128" s="5"/>
      <c r="D128" s="5"/>
      <c r="E128" s="5"/>
      <c r="F128" s="5"/>
      <c r="G128" s="5"/>
      <c r="H128" s="5"/>
      <c r="I128" s="6">
        <f>IF(OR(F128="",G128=""),"",(G128-F128)*E128*H128*IF(D128="Short",-1,1))</f>
      </c>
      <c r="J128" s="7"/>
      <c r="K128" s="6">
        <f>IF(I128="","",I128-J128)</f>
      </c>
      <c r="L128" s="8"/>
      <c r="M128" s="9">
        <f>IF(OR(K128="",L128="",L128=0),"",K128/L128)</f>
      </c>
      <c r="N128">
        <f>IF(K128="","",IF(K128&gt;0,"Win",IF(K128&lt;0,"Loss","Scratch")))</f>
      </c>
      <c r="O128" s="5"/>
      <c r="P128" s="5"/>
      <c r="Q128" s="5"/>
      <c r="R128" s="5"/>
      <c r="S128" s="10">
        <f>IF(K128="","",SUM(K$2:K128))</f>
      </c>
      <c r="T128" s="10">
        <f>IF(S128="","",MAX(0,MAX(S$2:S128)))</f>
      </c>
      <c r="U128" s="10">
        <f>IF(S128="","",S128-T128)</f>
      </c>
      <c r="V128" s="11">
        <f>IF(U128="","",U128/(Summary!$B$3+T128))</f>
      </c>
    </row>
    <row r="129" spans="1:22" x14ac:dyDescent="0.25">
      <c r="A129" s="4"/>
      <c r="B129" s="4"/>
      <c r="C129" s="5"/>
      <c r="D129" s="5"/>
      <c r="E129" s="5"/>
      <c r="F129" s="5"/>
      <c r="G129" s="5"/>
      <c r="H129" s="5"/>
      <c r="I129" s="6">
        <f>IF(OR(F129="",G129=""),"",(G129-F129)*E129*H129*IF(D129="Short",-1,1))</f>
      </c>
      <c r="J129" s="7"/>
      <c r="K129" s="6">
        <f>IF(I129="","",I129-J129)</f>
      </c>
      <c r="L129" s="8"/>
      <c r="M129" s="9">
        <f>IF(OR(K129="",L129="",L129=0),"",K129/L129)</f>
      </c>
      <c r="N129">
        <f>IF(K129="","",IF(K129&gt;0,"Win",IF(K129&lt;0,"Loss","Scratch")))</f>
      </c>
      <c r="O129" s="5"/>
      <c r="P129" s="5"/>
      <c r="Q129" s="5"/>
      <c r="R129" s="5"/>
      <c r="S129" s="10">
        <f>IF(K129="","",SUM(K$2:K129))</f>
      </c>
      <c r="T129" s="10">
        <f>IF(S129="","",MAX(0,MAX(S$2:S129)))</f>
      </c>
      <c r="U129" s="10">
        <f>IF(S129="","",S129-T129)</f>
      </c>
      <c r="V129" s="11">
        <f>IF(U129="","",U129/(Summary!$B$3+T129))</f>
      </c>
    </row>
    <row r="130" spans="1:22" x14ac:dyDescent="0.25">
      <c r="A130" s="4"/>
      <c r="B130" s="4"/>
      <c r="C130" s="5"/>
      <c r="D130" s="5"/>
      <c r="E130" s="5"/>
      <c r="F130" s="5"/>
      <c r="G130" s="5"/>
      <c r="H130" s="5"/>
      <c r="I130" s="6">
        <f>IF(OR(F130="",G130=""),"",(G130-F130)*E130*H130*IF(D130="Short",-1,1))</f>
      </c>
      <c r="J130" s="7"/>
      <c r="K130" s="6">
        <f>IF(I130="","",I130-J130)</f>
      </c>
      <c r="L130" s="8"/>
      <c r="M130" s="9">
        <f>IF(OR(K130="",L130="",L130=0),"",K130/L130)</f>
      </c>
      <c r="N130">
        <f>IF(K130="","",IF(K130&gt;0,"Win",IF(K130&lt;0,"Loss","Scratch")))</f>
      </c>
      <c r="O130" s="5"/>
      <c r="P130" s="5"/>
      <c r="Q130" s="5"/>
      <c r="R130" s="5"/>
      <c r="S130" s="10">
        <f>IF(K130="","",SUM(K$2:K130))</f>
      </c>
      <c r="T130" s="10">
        <f>IF(S130="","",MAX(0,MAX(S$2:S130)))</f>
      </c>
      <c r="U130" s="10">
        <f>IF(S130="","",S130-T130)</f>
      </c>
      <c r="V130" s="11">
        <f>IF(U130="","",U130/(Summary!$B$3+T130))</f>
      </c>
    </row>
    <row r="131" spans="1:22" x14ac:dyDescent="0.25">
      <c r="A131" s="4"/>
      <c r="B131" s="4"/>
      <c r="C131" s="5"/>
      <c r="D131" s="5"/>
      <c r="E131" s="5"/>
      <c r="F131" s="5"/>
      <c r="G131" s="5"/>
      <c r="H131" s="5"/>
      <c r="I131" s="6">
        <f>IF(OR(F131="",G131=""),"",(G131-F131)*E131*H131*IF(D131="Short",-1,1))</f>
      </c>
      <c r="J131" s="7"/>
      <c r="K131" s="6">
        <f>IF(I131="","",I131-J131)</f>
      </c>
      <c r="L131" s="8"/>
      <c r="M131" s="9">
        <f>IF(OR(K131="",L131="",L131=0),"",K131/L131)</f>
      </c>
      <c r="N131">
        <f>IF(K131="","",IF(K131&gt;0,"Win",IF(K131&lt;0,"Loss","Scratch")))</f>
      </c>
      <c r="O131" s="5"/>
      <c r="P131" s="5"/>
      <c r="Q131" s="5"/>
      <c r="R131" s="5"/>
      <c r="S131" s="10">
        <f>IF(K131="","",SUM(K$2:K131))</f>
      </c>
      <c r="T131" s="10">
        <f>IF(S131="","",MAX(0,MAX(S$2:S131)))</f>
      </c>
      <c r="U131" s="10">
        <f>IF(S131="","",S131-T131)</f>
      </c>
      <c r="V131" s="11">
        <f>IF(U131="","",U131/(Summary!$B$3+T131))</f>
      </c>
    </row>
    <row r="132" spans="1:22" x14ac:dyDescent="0.25">
      <c r="A132" s="4"/>
      <c r="B132" s="4"/>
      <c r="C132" s="5"/>
      <c r="D132" s="5"/>
      <c r="E132" s="5"/>
      <c r="F132" s="5"/>
      <c r="G132" s="5"/>
      <c r="H132" s="5"/>
      <c r="I132" s="6">
        <f>IF(OR(F132="",G132=""),"",(G132-F132)*E132*H132*IF(D132="Short",-1,1))</f>
      </c>
      <c r="J132" s="7"/>
      <c r="K132" s="6">
        <f>IF(I132="","",I132-J132)</f>
      </c>
      <c r="L132" s="8"/>
      <c r="M132" s="9">
        <f>IF(OR(K132="",L132="",L132=0),"",K132/L132)</f>
      </c>
      <c r="N132">
        <f>IF(K132="","",IF(K132&gt;0,"Win",IF(K132&lt;0,"Loss","Scratch")))</f>
      </c>
      <c r="O132" s="5"/>
      <c r="P132" s="5"/>
      <c r="Q132" s="5"/>
      <c r="R132" s="5"/>
      <c r="S132" s="10">
        <f>IF(K132="","",SUM(K$2:K132))</f>
      </c>
      <c r="T132" s="10">
        <f>IF(S132="","",MAX(0,MAX(S$2:S132)))</f>
      </c>
      <c r="U132" s="10">
        <f>IF(S132="","",S132-T132)</f>
      </c>
      <c r="V132" s="11">
        <f>IF(U132="","",U132/(Summary!$B$3+T132))</f>
      </c>
    </row>
    <row r="133" spans="1:22" x14ac:dyDescent="0.25">
      <c r="A133" s="4"/>
      <c r="B133" s="4"/>
      <c r="C133" s="5"/>
      <c r="D133" s="5"/>
      <c r="E133" s="5"/>
      <c r="F133" s="5"/>
      <c r="G133" s="5"/>
      <c r="H133" s="5"/>
      <c r="I133" s="6">
        <f>IF(OR(F133="",G133=""),"",(G133-F133)*E133*H133*IF(D133="Short",-1,1))</f>
      </c>
      <c r="J133" s="7"/>
      <c r="K133" s="6">
        <f>IF(I133="","",I133-J133)</f>
      </c>
      <c r="L133" s="8"/>
      <c r="M133" s="9">
        <f>IF(OR(K133="",L133="",L133=0),"",K133/L133)</f>
      </c>
      <c r="N133">
        <f>IF(K133="","",IF(K133&gt;0,"Win",IF(K133&lt;0,"Loss","Scratch")))</f>
      </c>
      <c r="O133" s="5"/>
      <c r="P133" s="5"/>
      <c r="Q133" s="5"/>
      <c r="R133" s="5"/>
      <c r="S133" s="10">
        <f>IF(K133="","",SUM(K$2:K133))</f>
      </c>
      <c r="T133" s="10">
        <f>IF(S133="","",MAX(0,MAX(S$2:S133)))</f>
      </c>
      <c r="U133" s="10">
        <f>IF(S133="","",S133-T133)</f>
      </c>
      <c r="V133" s="11">
        <f>IF(U133="","",U133/(Summary!$B$3+T133))</f>
      </c>
    </row>
    <row r="134" spans="1:22" x14ac:dyDescent="0.25">
      <c r="A134" s="4"/>
      <c r="B134" s="4"/>
      <c r="C134" s="5"/>
      <c r="D134" s="5"/>
      <c r="E134" s="5"/>
      <c r="F134" s="5"/>
      <c r="G134" s="5"/>
      <c r="H134" s="5"/>
      <c r="I134" s="6">
        <f>IF(OR(F134="",G134=""),"",(G134-F134)*E134*H134*IF(D134="Short",-1,1))</f>
      </c>
      <c r="J134" s="7"/>
      <c r="K134" s="6">
        <f>IF(I134="","",I134-J134)</f>
      </c>
      <c r="L134" s="8"/>
      <c r="M134" s="9">
        <f>IF(OR(K134="",L134="",L134=0),"",K134/L134)</f>
      </c>
      <c r="N134">
        <f>IF(K134="","",IF(K134&gt;0,"Win",IF(K134&lt;0,"Loss","Scratch")))</f>
      </c>
      <c r="O134" s="5"/>
      <c r="P134" s="5"/>
      <c r="Q134" s="5"/>
      <c r="R134" s="5"/>
      <c r="S134" s="10">
        <f>IF(K134="","",SUM(K$2:K134))</f>
      </c>
      <c r="T134" s="10">
        <f>IF(S134="","",MAX(0,MAX(S$2:S134)))</f>
      </c>
      <c r="U134" s="10">
        <f>IF(S134="","",S134-T134)</f>
      </c>
      <c r="V134" s="11">
        <f>IF(U134="","",U134/(Summary!$B$3+T134))</f>
      </c>
    </row>
    <row r="135" spans="1:22" x14ac:dyDescent="0.25">
      <c r="A135" s="4"/>
      <c r="B135" s="4"/>
      <c r="C135" s="5"/>
      <c r="D135" s="5"/>
      <c r="E135" s="5"/>
      <c r="F135" s="5"/>
      <c r="G135" s="5"/>
      <c r="H135" s="5"/>
      <c r="I135" s="6">
        <f>IF(OR(F135="",G135=""),"",(G135-F135)*E135*H135*IF(D135="Short",-1,1))</f>
      </c>
      <c r="J135" s="7"/>
      <c r="K135" s="6">
        <f>IF(I135="","",I135-J135)</f>
      </c>
      <c r="L135" s="8"/>
      <c r="M135" s="9">
        <f>IF(OR(K135="",L135="",L135=0),"",K135/L135)</f>
      </c>
      <c r="N135">
        <f>IF(K135="","",IF(K135&gt;0,"Win",IF(K135&lt;0,"Loss","Scratch")))</f>
      </c>
      <c r="O135" s="5"/>
      <c r="P135" s="5"/>
      <c r="Q135" s="5"/>
      <c r="R135" s="5"/>
      <c r="S135" s="10">
        <f>IF(K135="","",SUM(K$2:K135))</f>
      </c>
      <c r="T135" s="10">
        <f>IF(S135="","",MAX(0,MAX(S$2:S135)))</f>
      </c>
      <c r="U135" s="10">
        <f>IF(S135="","",S135-T135)</f>
      </c>
      <c r="V135" s="11">
        <f>IF(U135="","",U135/(Summary!$B$3+T135))</f>
      </c>
    </row>
    <row r="136" spans="1:22" x14ac:dyDescent="0.25">
      <c r="A136" s="4"/>
      <c r="B136" s="4"/>
      <c r="C136" s="5"/>
      <c r="D136" s="5"/>
      <c r="E136" s="5"/>
      <c r="F136" s="5"/>
      <c r="G136" s="5"/>
      <c r="H136" s="5"/>
      <c r="I136" s="6">
        <f>IF(OR(F136="",G136=""),"",(G136-F136)*E136*H136*IF(D136="Short",-1,1))</f>
      </c>
      <c r="J136" s="7"/>
      <c r="K136" s="6">
        <f>IF(I136="","",I136-J136)</f>
      </c>
      <c r="L136" s="8"/>
      <c r="M136" s="9">
        <f>IF(OR(K136="",L136="",L136=0),"",K136/L136)</f>
      </c>
      <c r="N136">
        <f>IF(K136="","",IF(K136&gt;0,"Win",IF(K136&lt;0,"Loss","Scratch")))</f>
      </c>
      <c r="O136" s="5"/>
      <c r="P136" s="5"/>
      <c r="Q136" s="5"/>
      <c r="R136" s="5"/>
      <c r="S136" s="10">
        <f>IF(K136="","",SUM(K$2:K136))</f>
      </c>
      <c r="T136" s="10">
        <f>IF(S136="","",MAX(0,MAX(S$2:S136)))</f>
      </c>
      <c r="U136" s="10">
        <f>IF(S136="","",S136-T136)</f>
      </c>
      <c r="V136" s="11">
        <f>IF(U136="","",U136/(Summary!$B$3+T136))</f>
      </c>
    </row>
    <row r="137" spans="1:22" x14ac:dyDescent="0.25">
      <c r="A137" s="4"/>
      <c r="B137" s="4"/>
      <c r="C137" s="5"/>
      <c r="D137" s="5"/>
      <c r="E137" s="5"/>
      <c r="F137" s="5"/>
      <c r="G137" s="5"/>
      <c r="H137" s="5"/>
      <c r="I137" s="6">
        <f>IF(OR(F137="",G137=""),"",(G137-F137)*E137*H137*IF(D137="Short",-1,1))</f>
      </c>
      <c r="J137" s="7"/>
      <c r="K137" s="6">
        <f>IF(I137="","",I137-J137)</f>
      </c>
      <c r="L137" s="8"/>
      <c r="M137" s="9">
        <f>IF(OR(K137="",L137="",L137=0),"",K137/L137)</f>
      </c>
      <c r="N137">
        <f>IF(K137="","",IF(K137&gt;0,"Win",IF(K137&lt;0,"Loss","Scratch")))</f>
      </c>
      <c r="O137" s="5"/>
      <c r="P137" s="5"/>
      <c r="Q137" s="5"/>
      <c r="R137" s="5"/>
      <c r="S137" s="10">
        <f>IF(K137="","",SUM(K$2:K137))</f>
      </c>
      <c r="T137" s="10">
        <f>IF(S137="","",MAX(0,MAX(S$2:S137)))</f>
      </c>
      <c r="U137" s="10">
        <f>IF(S137="","",S137-T137)</f>
      </c>
      <c r="V137" s="11">
        <f>IF(U137="","",U137/(Summary!$B$3+T137))</f>
      </c>
    </row>
    <row r="138" spans="1:22" x14ac:dyDescent="0.25">
      <c r="A138" s="4"/>
      <c r="B138" s="4"/>
      <c r="C138" s="5"/>
      <c r="D138" s="5"/>
      <c r="E138" s="5"/>
      <c r="F138" s="5"/>
      <c r="G138" s="5"/>
      <c r="H138" s="5"/>
      <c r="I138" s="6">
        <f>IF(OR(F138="",G138=""),"",(G138-F138)*E138*H138*IF(D138="Short",-1,1))</f>
      </c>
      <c r="J138" s="7"/>
      <c r="K138" s="6">
        <f>IF(I138="","",I138-J138)</f>
      </c>
      <c r="L138" s="8"/>
      <c r="M138" s="9">
        <f>IF(OR(K138="",L138="",L138=0),"",K138/L138)</f>
      </c>
      <c r="N138">
        <f>IF(K138="","",IF(K138&gt;0,"Win",IF(K138&lt;0,"Loss","Scratch")))</f>
      </c>
      <c r="O138" s="5"/>
      <c r="P138" s="5"/>
      <c r="Q138" s="5"/>
      <c r="R138" s="5"/>
      <c r="S138" s="10">
        <f>IF(K138="","",SUM(K$2:K138))</f>
      </c>
      <c r="T138" s="10">
        <f>IF(S138="","",MAX(0,MAX(S$2:S138)))</f>
      </c>
      <c r="U138" s="10">
        <f>IF(S138="","",S138-T138)</f>
      </c>
      <c r="V138" s="11">
        <f>IF(U138="","",U138/(Summary!$B$3+T138))</f>
      </c>
    </row>
    <row r="139" spans="1:22" x14ac:dyDescent="0.25">
      <c r="A139" s="4"/>
      <c r="B139" s="4"/>
      <c r="C139" s="5"/>
      <c r="D139" s="5"/>
      <c r="E139" s="5"/>
      <c r="F139" s="5"/>
      <c r="G139" s="5"/>
      <c r="H139" s="5"/>
      <c r="I139" s="6">
        <f>IF(OR(F139="",G139=""),"",(G139-F139)*E139*H139*IF(D139="Short",-1,1))</f>
      </c>
      <c r="J139" s="7"/>
      <c r="K139" s="6">
        <f>IF(I139="","",I139-J139)</f>
      </c>
      <c r="L139" s="8"/>
      <c r="M139" s="9">
        <f>IF(OR(K139="",L139="",L139=0),"",K139/L139)</f>
      </c>
      <c r="N139">
        <f>IF(K139="","",IF(K139&gt;0,"Win",IF(K139&lt;0,"Loss","Scratch")))</f>
      </c>
      <c r="O139" s="5"/>
      <c r="P139" s="5"/>
      <c r="Q139" s="5"/>
      <c r="R139" s="5"/>
      <c r="S139" s="10">
        <f>IF(K139="","",SUM(K$2:K139))</f>
      </c>
      <c r="T139" s="10">
        <f>IF(S139="","",MAX(0,MAX(S$2:S139)))</f>
      </c>
      <c r="U139" s="10">
        <f>IF(S139="","",S139-T139)</f>
      </c>
      <c r="V139" s="11">
        <f>IF(U139="","",U139/(Summary!$B$3+T139))</f>
      </c>
    </row>
    <row r="140" spans="1:22" x14ac:dyDescent="0.25">
      <c r="A140" s="4"/>
      <c r="B140" s="4"/>
      <c r="C140" s="5"/>
      <c r="D140" s="5"/>
      <c r="E140" s="5"/>
      <c r="F140" s="5"/>
      <c r="G140" s="5"/>
      <c r="H140" s="5"/>
      <c r="I140" s="6">
        <f>IF(OR(F140="",G140=""),"",(G140-F140)*E140*H140*IF(D140="Short",-1,1))</f>
      </c>
      <c r="J140" s="7"/>
      <c r="K140" s="6">
        <f>IF(I140="","",I140-J140)</f>
      </c>
      <c r="L140" s="8"/>
      <c r="M140" s="9">
        <f>IF(OR(K140="",L140="",L140=0),"",K140/L140)</f>
      </c>
      <c r="N140">
        <f>IF(K140="","",IF(K140&gt;0,"Win",IF(K140&lt;0,"Loss","Scratch")))</f>
      </c>
      <c r="O140" s="5"/>
      <c r="P140" s="5"/>
      <c r="Q140" s="5"/>
      <c r="R140" s="5"/>
      <c r="S140" s="10">
        <f>IF(K140="","",SUM(K$2:K140))</f>
      </c>
      <c r="T140" s="10">
        <f>IF(S140="","",MAX(0,MAX(S$2:S140)))</f>
      </c>
      <c r="U140" s="10">
        <f>IF(S140="","",S140-T140)</f>
      </c>
      <c r="V140" s="11">
        <f>IF(U140="","",U140/(Summary!$B$3+T140))</f>
      </c>
    </row>
    <row r="141" spans="1:22" x14ac:dyDescent="0.25">
      <c r="A141" s="4"/>
      <c r="B141" s="4"/>
      <c r="C141" s="5"/>
      <c r="D141" s="5"/>
      <c r="E141" s="5"/>
      <c r="F141" s="5"/>
      <c r="G141" s="5"/>
      <c r="H141" s="5"/>
      <c r="I141" s="6">
        <f>IF(OR(F141="",G141=""),"",(G141-F141)*E141*H141*IF(D141="Short",-1,1))</f>
      </c>
      <c r="J141" s="7"/>
      <c r="K141" s="6">
        <f>IF(I141="","",I141-J141)</f>
      </c>
      <c r="L141" s="8"/>
      <c r="M141" s="9">
        <f>IF(OR(K141="",L141="",L141=0),"",K141/L141)</f>
      </c>
      <c r="N141">
        <f>IF(K141="","",IF(K141&gt;0,"Win",IF(K141&lt;0,"Loss","Scratch")))</f>
      </c>
      <c r="O141" s="5"/>
      <c r="P141" s="5"/>
      <c r="Q141" s="5"/>
      <c r="R141" s="5"/>
      <c r="S141" s="10">
        <f>IF(K141="","",SUM(K$2:K141))</f>
      </c>
      <c r="T141" s="10">
        <f>IF(S141="","",MAX(0,MAX(S$2:S141)))</f>
      </c>
      <c r="U141" s="10">
        <f>IF(S141="","",S141-T141)</f>
      </c>
      <c r="V141" s="11">
        <f>IF(U141="","",U141/(Summary!$B$3+T141))</f>
      </c>
    </row>
    <row r="142" spans="1:22" x14ac:dyDescent="0.25">
      <c r="A142" s="4"/>
      <c r="B142" s="4"/>
      <c r="C142" s="5"/>
      <c r="D142" s="5"/>
      <c r="E142" s="5"/>
      <c r="F142" s="5"/>
      <c r="G142" s="5"/>
      <c r="H142" s="5"/>
      <c r="I142" s="6">
        <f>IF(OR(F142="",G142=""),"",(G142-F142)*E142*H142*IF(D142="Short",-1,1))</f>
      </c>
      <c r="J142" s="7"/>
      <c r="K142" s="6">
        <f>IF(I142="","",I142-J142)</f>
      </c>
      <c r="L142" s="8"/>
      <c r="M142" s="9">
        <f>IF(OR(K142="",L142="",L142=0),"",K142/L142)</f>
      </c>
      <c r="N142">
        <f>IF(K142="","",IF(K142&gt;0,"Win",IF(K142&lt;0,"Loss","Scratch")))</f>
      </c>
      <c r="O142" s="5"/>
      <c r="P142" s="5"/>
      <c r="Q142" s="5"/>
      <c r="R142" s="5"/>
      <c r="S142" s="10">
        <f>IF(K142="","",SUM(K$2:K142))</f>
      </c>
      <c r="T142" s="10">
        <f>IF(S142="","",MAX(0,MAX(S$2:S142)))</f>
      </c>
      <c r="U142" s="10">
        <f>IF(S142="","",S142-T142)</f>
      </c>
      <c r="V142" s="11">
        <f>IF(U142="","",U142/(Summary!$B$3+T142))</f>
      </c>
    </row>
    <row r="143" spans="1:22" x14ac:dyDescent="0.25">
      <c r="A143" s="4"/>
      <c r="B143" s="4"/>
      <c r="C143" s="5"/>
      <c r="D143" s="5"/>
      <c r="E143" s="5"/>
      <c r="F143" s="5"/>
      <c r="G143" s="5"/>
      <c r="H143" s="5"/>
      <c r="I143" s="6">
        <f>IF(OR(F143="",G143=""),"",(G143-F143)*E143*H143*IF(D143="Short",-1,1))</f>
      </c>
      <c r="J143" s="7"/>
      <c r="K143" s="6">
        <f>IF(I143="","",I143-J143)</f>
      </c>
      <c r="L143" s="8"/>
      <c r="M143" s="9">
        <f>IF(OR(K143="",L143="",L143=0),"",K143/L143)</f>
      </c>
      <c r="N143">
        <f>IF(K143="","",IF(K143&gt;0,"Win",IF(K143&lt;0,"Loss","Scratch")))</f>
      </c>
      <c r="O143" s="5"/>
      <c r="P143" s="5"/>
      <c r="Q143" s="5"/>
      <c r="R143" s="5"/>
      <c r="S143" s="10">
        <f>IF(K143="","",SUM(K$2:K143))</f>
      </c>
      <c r="T143" s="10">
        <f>IF(S143="","",MAX(0,MAX(S$2:S143)))</f>
      </c>
      <c r="U143" s="10">
        <f>IF(S143="","",S143-T143)</f>
      </c>
      <c r="V143" s="11">
        <f>IF(U143="","",U143/(Summary!$B$3+T143))</f>
      </c>
    </row>
    <row r="144" spans="1:22" x14ac:dyDescent="0.25">
      <c r="A144" s="4"/>
      <c r="B144" s="4"/>
      <c r="C144" s="5"/>
      <c r="D144" s="5"/>
      <c r="E144" s="5"/>
      <c r="F144" s="5"/>
      <c r="G144" s="5"/>
      <c r="H144" s="5"/>
      <c r="I144" s="6">
        <f>IF(OR(F144="",G144=""),"",(G144-F144)*E144*H144*IF(D144="Short",-1,1))</f>
      </c>
      <c r="J144" s="7"/>
      <c r="K144" s="6">
        <f>IF(I144="","",I144-J144)</f>
      </c>
      <c r="L144" s="8"/>
      <c r="M144" s="9">
        <f>IF(OR(K144="",L144="",L144=0),"",K144/L144)</f>
      </c>
      <c r="N144">
        <f>IF(K144="","",IF(K144&gt;0,"Win",IF(K144&lt;0,"Loss","Scratch")))</f>
      </c>
      <c r="O144" s="5"/>
      <c r="P144" s="5"/>
      <c r="Q144" s="5"/>
      <c r="R144" s="5"/>
      <c r="S144" s="10">
        <f>IF(K144="","",SUM(K$2:K144))</f>
      </c>
      <c r="T144" s="10">
        <f>IF(S144="","",MAX(0,MAX(S$2:S144)))</f>
      </c>
      <c r="U144" s="10">
        <f>IF(S144="","",S144-T144)</f>
      </c>
      <c r="V144" s="11">
        <f>IF(U144="","",U144/(Summary!$B$3+T144))</f>
      </c>
    </row>
    <row r="145" spans="1:22" x14ac:dyDescent="0.25">
      <c r="A145" s="4"/>
      <c r="B145" s="4"/>
      <c r="C145" s="5"/>
      <c r="D145" s="5"/>
      <c r="E145" s="5"/>
      <c r="F145" s="5"/>
      <c r="G145" s="5"/>
      <c r="H145" s="5"/>
      <c r="I145" s="6">
        <f>IF(OR(F145="",G145=""),"",(G145-F145)*E145*H145*IF(D145="Short",-1,1))</f>
      </c>
      <c r="J145" s="7"/>
      <c r="K145" s="6">
        <f>IF(I145="","",I145-J145)</f>
      </c>
      <c r="L145" s="8"/>
      <c r="M145" s="9">
        <f>IF(OR(K145="",L145="",L145=0),"",K145/L145)</f>
      </c>
      <c r="N145">
        <f>IF(K145="","",IF(K145&gt;0,"Win",IF(K145&lt;0,"Loss","Scratch")))</f>
      </c>
      <c r="O145" s="5"/>
      <c r="P145" s="5"/>
      <c r="Q145" s="5"/>
      <c r="R145" s="5"/>
      <c r="S145" s="10">
        <f>IF(K145="","",SUM(K$2:K145))</f>
      </c>
      <c r="T145" s="10">
        <f>IF(S145="","",MAX(0,MAX(S$2:S145)))</f>
      </c>
      <c r="U145" s="10">
        <f>IF(S145="","",S145-T145)</f>
      </c>
      <c r="V145" s="11">
        <f>IF(U145="","",U145/(Summary!$B$3+T145))</f>
      </c>
    </row>
    <row r="146" spans="1:22" x14ac:dyDescent="0.25">
      <c r="A146" s="4"/>
      <c r="B146" s="4"/>
      <c r="C146" s="5"/>
      <c r="D146" s="5"/>
      <c r="E146" s="5"/>
      <c r="F146" s="5"/>
      <c r="G146" s="5"/>
      <c r="H146" s="5"/>
      <c r="I146" s="6">
        <f>IF(OR(F146="",G146=""),"",(G146-F146)*E146*H146*IF(D146="Short",-1,1))</f>
      </c>
      <c r="J146" s="7"/>
      <c r="K146" s="6">
        <f>IF(I146="","",I146-J146)</f>
      </c>
      <c r="L146" s="8"/>
      <c r="M146" s="9">
        <f>IF(OR(K146="",L146="",L146=0),"",K146/L146)</f>
      </c>
      <c r="N146">
        <f>IF(K146="","",IF(K146&gt;0,"Win",IF(K146&lt;0,"Loss","Scratch")))</f>
      </c>
      <c r="O146" s="5"/>
      <c r="P146" s="5"/>
      <c r="Q146" s="5"/>
      <c r="R146" s="5"/>
      <c r="S146" s="10">
        <f>IF(K146="","",SUM(K$2:K146))</f>
      </c>
      <c r="T146" s="10">
        <f>IF(S146="","",MAX(0,MAX(S$2:S146)))</f>
      </c>
      <c r="U146" s="10">
        <f>IF(S146="","",S146-T146)</f>
      </c>
      <c r="V146" s="11">
        <f>IF(U146="","",U146/(Summary!$B$3+T146))</f>
      </c>
    </row>
    <row r="147" spans="1:22" x14ac:dyDescent="0.25">
      <c r="A147" s="4"/>
      <c r="B147" s="4"/>
      <c r="C147" s="5"/>
      <c r="D147" s="5"/>
      <c r="E147" s="5"/>
      <c r="F147" s="5"/>
      <c r="G147" s="5"/>
      <c r="H147" s="5"/>
      <c r="I147" s="6">
        <f>IF(OR(F147="",G147=""),"",(G147-F147)*E147*H147*IF(D147="Short",-1,1))</f>
      </c>
      <c r="J147" s="7"/>
      <c r="K147" s="6">
        <f>IF(I147="","",I147-J147)</f>
      </c>
      <c r="L147" s="8"/>
      <c r="M147" s="9">
        <f>IF(OR(K147="",L147="",L147=0),"",K147/L147)</f>
      </c>
      <c r="N147">
        <f>IF(K147="","",IF(K147&gt;0,"Win",IF(K147&lt;0,"Loss","Scratch")))</f>
      </c>
      <c r="O147" s="5"/>
      <c r="P147" s="5"/>
      <c r="Q147" s="5"/>
      <c r="R147" s="5"/>
      <c r="S147" s="10">
        <f>IF(K147="","",SUM(K$2:K147))</f>
      </c>
      <c r="T147" s="10">
        <f>IF(S147="","",MAX(0,MAX(S$2:S147)))</f>
      </c>
      <c r="U147" s="10">
        <f>IF(S147="","",S147-T147)</f>
      </c>
      <c r="V147" s="11">
        <f>IF(U147="","",U147/(Summary!$B$3+T147))</f>
      </c>
    </row>
    <row r="148" spans="1:22" x14ac:dyDescent="0.25">
      <c r="A148" s="4"/>
      <c r="B148" s="4"/>
      <c r="C148" s="5"/>
      <c r="D148" s="5"/>
      <c r="E148" s="5"/>
      <c r="F148" s="5"/>
      <c r="G148" s="5"/>
      <c r="H148" s="5"/>
      <c r="I148" s="6">
        <f>IF(OR(F148="",G148=""),"",(G148-F148)*E148*H148*IF(D148="Short",-1,1))</f>
      </c>
      <c r="J148" s="7"/>
      <c r="K148" s="6">
        <f>IF(I148="","",I148-J148)</f>
      </c>
      <c r="L148" s="8"/>
      <c r="M148" s="9">
        <f>IF(OR(K148="",L148="",L148=0),"",K148/L148)</f>
      </c>
      <c r="N148">
        <f>IF(K148="","",IF(K148&gt;0,"Win",IF(K148&lt;0,"Loss","Scratch")))</f>
      </c>
      <c r="O148" s="5"/>
      <c r="P148" s="5"/>
      <c r="Q148" s="5"/>
      <c r="R148" s="5"/>
      <c r="S148" s="10">
        <f>IF(K148="","",SUM(K$2:K148))</f>
      </c>
      <c r="T148" s="10">
        <f>IF(S148="","",MAX(0,MAX(S$2:S148)))</f>
      </c>
      <c r="U148" s="10">
        <f>IF(S148="","",S148-T148)</f>
      </c>
      <c r="V148" s="11">
        <f>IF(U148="","",U148/(Summary!$B$3+T148))</f>
      </c>
    </row>
    <row r="149" spans="1:22" x14ac:dyDescent="0.25">
      <c r="A149" s="4"/>
      <c r="B149" s="4"/>
      <c r="C149" s="5"/>
      <c r="D149" s="5"/>
      <c r="E149" s="5"/>
      <c r="F149" s="5"/>
      <c r="G149" s="5"/>
      <c r="H149" s="5"/>
      <c r="I149" s="6">
        <f>IF(OR(F149="",G149=""),"",(G149-F149)*E149*H149*IF(D149="Short",-1,1))</f>
      </c>
      <c r="J149" s="7"/>
      <c r="K149" s="6">
        <f>IF(I149="","",I149-J149)</f>
      </c>
      <c r="L149" s="8"/>
      <c r="M149" s="9">
        <f>IF(OR(K149="",L149="",L149=0),"",K149/L149)</f>
      </c>
      <c r="N149">
        <f>IF(K149="","",IF(K149&gt;0,"Win",IF(K149&lt;0,"Loss","Scratch")))</f>
      </c>
      <c r="O149" s="5"/>
      <c r="P149" s="5"/>
      <c r="Q149" s="5"/>
      <c r="R149" s="5"/>
      <c r="S149" s="10">
        <f>IF(K149="","",SUM(K$2:K149))</f>
      </c>
      <c r="T149" s="10">
        <f>IF(S149="","",MAX(0,MAX(S$2:S149)))</f>
      </c>
      <c r="U149" s="10">
        <f>IF(S149="","",S149-T149)</f>
      </c>
      <c r="V149" s="11">
        <f>IF(U149="","",U149/(Summary!$B$3+T149))</f>
      </c>
    </row>
    <row r="150" spans="1:22" x14ac:dyDescent="0.25">
      <c r="A150" s="4"/>
      <c r="B150" s="4"/>
      <c r="C150" s="5"/>
      <c r="D150" s="5"/>
      <c r="E150" s="5"/>
      <c r="F150" s="5"/>
      <c r="G150" s="5"/>
      <c r="H150" s="5"/>
      <c r="I150" s="6">
        <f>IF(OR(F150="",G150=""),"",(G150-F150)*E150*H150*IF(D150="Short",-1,1))</f>
      </c>
      <c r="J150" s="7"/>
      <c r="K150" s="6">
        <f>IF(I150="","",I150-J150)</f>
      </c>
      <c r="L150" s="8"/>
      <c r="M150" s="9">
        <f>IF(OR(K150="",L150="",L150=0),"",K150/L150)</f>
      </c>
      <c r="N150">
        <f>IF(K150="","",IF(K150&gt;0,"Win",IF(K150&lt;0,"Loss","Scratch")))</f>
      </c>
      <c r="O150" s="5"/>
      <c r="P150" s="5"/>
      <c r="Q150" s="5"/>
      <c r="R150" s="5"/>
      <c r="S150" s="10">
        <f>IF(K150="","",SUM(K$2:K150))</f>
      </c>
      <c r="T150" s="10">
        <f>IF(S150="","",MAX(0,MAX(S$2:S150)))</f>
      </c>
      <c r="U150" s="10">
        <f>IF(S150="","",S150-T150)</f>
      </c>
      <c r="V150" s="11">
        <f>IF(U150="","",U150/(Summary!$B$3+T150))</f>
      </c>
    </row>
    <row r="151" spans="1:22" x14ac:dyDescent="0.25">
      <c r="A151" s="4"/>
      <c r="B151" s="4"/>
      <c r="C151" s="5"/>
      <c r="D151" s="5"/>
      <c r="E151" s="5"/>
      <c r="F151" s="5"/>
      <c r="G151" s="5"/>
      <c r="H151" s="5"/>
      <c r="I151" s="6">
        <f>IF(OR(F151="",G151=""),"",(G151-F151)*E151*H151*IF(D151="Short",-1,1))</f>
      </c>
      <c r="J151" s="7"/>
      <c r="K151" s="6">
        <f>IF(I151="","",I151-J151)</f>
      </c>
      <c r="L151" s="8"/>
      <c r="M151" s="9">
        <f>IF(OR(K151="",L151="",L151=0),"",K151/L151)</f>
      </c>
      <c r="N151">
        <f>IF(K151="","",IF(K151&gt;0,"Win",IF(K151&lt;0,"Loss","Scratch")))</f>
      </c>
      <c r="O151" s="5"/>
      <c r="P151" s="5"/>
      <c r="Q151" s="5"/>
      <c r="R151" s="5"/>
      <c r="S151" s="10">
        <f>IF(K151="","",SUM(K$2:K151))</f>
      </c>
      <c r="T151" s="10">
        <f>IF(S151="","",MAX(0,MAX(S$2:S151)))</f>
      </c>
      <c r="U151" s="10">
        <f>IF(S151="","",S151-T151)</f>
      </c>
      <c r="V151" s="11">
        <f>IF(U151="","",U151/(Summary!$B$3+T151))</f>
      </c>
    </row>
    <row r="152" spans="1:22" x14ac:dyDescent="0.25">
      <c r="A152" s="4"/>
      <c r="B152" s="4"/>
      <c r="C152" s="5"/>
      <c r="D152" s="5"/>
      <c r="E152" s="5"/>
      <c r="F152" s="5"/>
      <c r="G152" s="5"/>
      <c r="H152" s="5"/>
      <c r="I152" s="6">
        <f>IF(OR(F152="",G152=""),"",(G152-F152)*E152*H152*IF(D152="Short",-1,1))</f>
      </c>
      <c r="J152" s="7"/>
      <c r="K152" s="6">
        <f>IF(I152="","",I152-J152)</f>
      </c>
      <c r="L152" s="8"/>
      <c r="M152" s="9">
        <f>IF(OR(K152="",L152="",L152=0),"",K152/L152)</f>
      </c>
      <c r="N152">
        <f>IF(K152="","",IF(K152&gt;0,"Win",IF(K152&lt;0,"Loss","Scratch")))</f>
      </c>
      <c r="O152" s="5"/>
      <c r="P152" s="5"/>
      <c r="Q152" s="5"/>
      <c r="R152" s="5"/>
      <c r="S152" s="10">
        <f>IF(K152="","",SUM(K$2:K152))</f>
      </c>
      <c r="T152" s="10">
        <f>IF(S152="","",MAX(0,MAX(S$2:S152)))</f>
      </c>
      <c r="U152" s="10">
        <f>IF(S152="","",S152-T152)</f>
      </c>
      <c r="V152" s="11">
        <f>IF(U152="","",U152/(Summary!$B$3+T152))</f>
      </c>
    </row>
    <row r="153" spans="1:22" x14ac:dyDescent="0.25">
      <c r="A153" s="4"/>
      <c r="B153" s="4"/>
      <c r="C153" s="5"/>
      <c r="D153" s="5"/>
      <c r="E153" s="5"/>
      <c r="F153" s="5"/>
      <c r="G153" s="5"/>
      <c r="H153" s="5"/>
      <c r="I153" s="6">
        <f>IF(OR(F153="",G153=""),"",(G153-F153)*E153*H153*IF(D153="Short",-1,1))</f>
      </c>
      <c r="J153" s="7"/>
      <c r="K153" s="6">
        <f>IF(I153="","",I153-J153)</f>
      </c>
      <c r="L153" s="8"/>
      <c r="M153" s="9">
        <f>IF(OR(K153="",L153="",L153=0),"",K153/L153)</f>
      </c>
      <c r="N153">
        <f>IF(K153="","",IF(K153&gt;0,"Win",IF(K153&lt;0,"Loss","Scratch")))</f>
      </c>
      <c r="O153" s="5"/>
      <c r="P153" s="5"/>
      <c r="Q153" s="5"/>
      <c r="R153" s="5"/>
      <c r="S153" s="10">
        <f>IF(K153="","",SUM(K$2:K153))</f>
      </c>
      <c r="T153" s="10">
        <f>IF(S153="","",MAX(0,MAX(S$2:S153)))</f>
      </c>
      <c r="U153" s="10">
        <f>IF(S153="","",S153-T153)</f>
      </c>
      <c r="V153" s="11">
        <f>IF(U153="","",U153/(Summary!$B$3+T153))</f>
      </c>
    </row>
    <row r="154" spans="1:22" x14ac:dyDescent="0.25">
      <c r="A154" s="4"/>
      <c r="B154" s="4"/>
      <c r="C154" s="5"/>
      <c r="D154" s="5"/>
      <c r="E154" s="5"/>
      <c r="F154" s="5"/>
      <c r="G154" s="5"/>
      <c r="H154" s="5"/>
      <c r="I154" s="6">
        <f>IF(OR(F154="",G154=""),"",(G154-F154)*E154*H154*IF(D154="Short",-1,1))</f>
      </c>
      <c r="J154" s="7"/>
      <c r="K154" s="6">
        <f>IF(I154="","",I154-J154)</f>
      </c>
      <c r="L154" s="8"/>
      <c r="M154" s="9">
        <f>IF(OR(K154="",L154="",L154=0),"",K154/L154)</f>
      </c>
      <c r="N154">
        <f>IF(K154="","",IF(K154&gt;0,"Win",IF(K154&lt;0,"Loss","Scratch")))</f>
      </c>
      <c r="O154" s="5"/>
      <c r="P154" s="5"/>
      <c r="Q154" s="5"/>
      <c r="R154" s="5"/>
      <c r="S154" s="10">
        <f>IF(K154="","",SUM(K$2:K154))</f>
      </c>
      <c r="T154" s="10">
        <f>IF(S154="","",MAX(0,MAX(S$2:S154)))</f>
      </c>
      <c r="U154" s="10">
        <f>IF(S154="","",S154-T154)</f>
      </c>
      <c r="V154" s="11">
        <f>IF(U154="","",U154/(Summary!$B$3+T154))</f>
      </c>
    </row>
    <row r="155" spans="1:22" x14ac:dyDescent="0.25">
      <c r="A155" s="4"/>
      <c r="B155" s="4"/>
      <c r="C155" s="5"/>
      <c r="D155" s="5"/>
      <c r="E155" s="5"/>
      <c r="F155" s="5"/>
      <c r="G155" s="5"/>
      <c r="H155" s="5"/>
      <c r="I155" s="6">
        <f>IF(OR(F155="",G155=""),"",(G155-F155)*E155*H155*IF(D155="Short",-1,1))</f>
      </c>
      <c r="J155" s="7"/>
      <c r="K155" s="6">
        <f>IF(I155="","",I155-J155)</f>
      </c>
      <c r="L155" s="8"/>
      <c r="M155" s="9">
        <f>IF(OR(K155="",L155="",L155=0),"",K155/L155)</f>
      </c>
      <c r="N155">
        <f>IF(K155="","",IF(K155&gt;0,"Win",IF(K155&lt;0,"Loss","Scratch")))</f>
      </c>
      <c r="O155" s="5"/>
      <c r="P155" s="5"/>
      <c r="Q155" s="5"/>
      <c r="R155" s="5"/>
      <c r="S155" s="10">
        <f>IF(K155="","",SUM(K$2:K155))</f>
      </c>
      <c r="T155" s="10">
        <f>IF(S155="","",MAX(0,MAX(S$2:S155)))</f>
      </c>
      <c r="U155" s="10">
        <f>IF(S155="","",S155-T155)</f>
      </c>
      <c r="V155" s="11">
        <f>IF(U155="","",U155/(Summary!$B$3+T155))</f>
      </c>
    </row>
    <row r="156" spans="1:22" x14ac:dyDescent="0.25">
      <c r="A156" s="4"/>
      <c r="B156" s="4"/>
      <c r="C156" s="5"/>
      <c r="D156" s="5"/>
      <c r="E156" s="5"/>
      <c r="F156" s="5"/>
      <c r="G156" s="5"/>
      <c r="H156" s="5"/>
      <c r="I156" s="6">
        <f>IF(OR(F156="",G156=""),"",(G156-F156)*E156*H156*IF(D156="Short",-1,1))</f>
      </c>
      <c r="J156" s="7"/>
      <c r="K156" s="6">
        <f>IF(I156="","",I156-J156)</f>
      </c>
      <c r="L156" s="8"/>
      <c r="M156" s="9">
        <f>IF(OR(K156="",L156="",L156=0),"",K156/L156)</f>
      </c>
      <c r="N156">
        <f>IF(K156="","",IF(K156&gt;0,"Win",IF(K156&lt;0,"Loss","Scratch")))</f>
      </c>
      <c r="O156" s="5"/>
      <c r="P156" s="5"/>
      <c r="Q156" s="5"/>
      <c r="R156" s="5"/>
      <c r="S156" s="10">
        <f>IF(K156="","",SUM(K$2:K156))</f>
      </c>
      <c r="T156" s="10">
        <f>IF(S156="","",MAX(0,MAX(S$2:S156)))</f>
      </c>
      <c r="U156" s="10">
        <f>IF(S156="","",S156-T156)</f>
      </c>
      <c r="V156" s="11">
        <f>IF(U156="","",U156/(Summary!$B$3+T156))</f>
      </c>
    </row>
    <row r="157" spans="1:22" x14ac:dyDescent="0.25">
      <c r="A157" s="4"/>
      <c r="B157" s="4"/>
      <c r="C157" s="5"/>
      <c r="D157" s="5"/>
      <c r="E157" s="5"/>
      <c r="F157" s="5"/>
      <c r="G157" s="5"/>
      <c r="H157" s="5"/>
      <c r="I157" s="6">
        <f>IF(OR(F157="",G157=""),"",(G157-F157)*E157*H157*IF(D157="Short",-1,1))</f>
      </c>
      <c r="J157" s="7"/>
      <c r="K157" s="6">
        <f>IF(I157="","",I157-J157)</f>
      </c>
      <c r="L157" s="8"/>
      <c r="M157" s="9">
        <f>IF(OR(K157="",L157="",L157=0),"",K157/L157)</f>
      </c>
      <c r="N157">
        <f>IF(K157="","",IF(K157&gt;0,"Win",IF(K157&lt;0,"Loss","Scratch")))</f>
      </c>
      <c r="O157" s="5"/>
      <c r="P157" s="5"/>
      <c r="Q157" s="5"/>
      <c r="R157" s="5"/>
      <c r="S157" s="10">
        <f>IF(K157="","",SUM(K$2:K157))</f>
      </c>
      <c r="T157" s="10">
        <f>IF(S157="","",MAX(0,MAX(S$2:S157)))</f>
      </c>
      <c r="U157" s="10">
        <f>IF(S157="","",S157-T157)</f>
      </c>
      <c r="V157" s="11">
        <f>IF(U157="","",U157/(Summary!$B$3+T157))</f>
      </c>
    </row>
    <row r="158" spans="1:22" x14ac:dyDescent="0.25">
      <c r="A158" s="4"/>
      <c r="B158" s="4"/>
      <c r="C158" s="5"/>
      <c r="D158" s="5"/>
      <c r="E158" s="5"/>
      <c r="F158" s="5"/>
      <c r="G158" s="5"/>
      <c r="H158" s="5"/>
      <c r="I158" s="6">
        <f>IF(OR(F158="",G158=""),"",(G158-F158)*E158*H158*IF(D158="Short",-1,1))</f>
      </c>
      <c r="J158" s="7"/>
      <c r="K158" s="6">
        <f>IF(I158="","",I158-J158)</f>
      </c>
      <c r="L158" s="8"/>
      <c r="M158" s="9">
        <f>IF(OR(K158="",L158="",L158=0),"",K158/L158)</f>
      </c>
      <c r="N158">
        <f>IF(K158="","",IF(K158&gt;0,"Win",IF(K158&lt;0,"Loss","Scratch")))</f>
      </c>
      <c r="O158" s="5"/>
      <c r="P158" s="5"/>
      <c r="Q158" s="5"/>
      <c r="R158" s="5"/>
      <c r="S158" s="10">
        <f>IF(K158="","",SUM(K$2:K158))</f>
      </c>
      <c r="T158" s="10">
        <f>IF(S158="","",MAX(0,MAX(S$2:S158)))</f>
      </c>
      <c r="U158" s="10">
        <f>IF(S158="","",S158-T158)</f>
      </c>
      <c r="V158" s="11">
        <f>IF(U158="","",U158/(Summary!$B$3+T158))</f>
      </c>
    </row>
    <row r="159" spans="1:22" x14ac:dyDescent="0.25">
      <c r="A159" s="4"/>
      <c r="B159" s="4"/>
      <c r="C159" s="5"/>
      <c r="D159" s="5"/>
      <c r="E159" s="5"/>
      <c r="F159" s="5"/>
      <c r="G159" s="5"/>
      <c r="H159" s="5"/>
      <c r="I159" s="6">
        <f>IF(OR(F159="",G159=""),"",(G159-F159)*E159*H159*IF(D159="Short",-1,1))</f>
      </c>
      <c r="J159" s="7"/>
      <c r="K159" s="6">
        <f>IF(I159="","",I159-J159)</f>
      </c>
      <c r="L159" s="8"/>
      <c r="M159" s="9">
        <f>IF(OR(K159="",L159="",L159=0),"",K159/L159)</f>
      </c>
      <c r="N159">
        <f>IF(K159="","",IF(K159&gt;0,"Win",IF(K159&lt;0,"Loss","Scratch")))</f>
      </c>
      <c r="O159" s="5"/>
      <c r="P159" s="5"/>
      <c r="Q159" s="5"/>
      <c r="R159" s="5"/>
      <c r="S159" s="10">
        <f>IF(K159="","",SUM(K$2:K159))</f>
      </c>
      <c r="T159" s="10">
        <f>IF(S159="","",MAX(0,MAX(S$2:S159)))</f>
      </c>
      <c r="U159" s="10">
        <f>IF(S159="","",S159-T159)</f>
      </c>
      <c r="V159" s="11">
        <f>IF(U159="","",U159/(Summary!$B$3+T159))</f>
      </c>
    </row>
    <row r="160" spans="1:22" x14ac:dyDescent="0.25">
      <c r="A160" s="4"/>
      <c r="B160" s="4"/>
      <c r="C160" s="5"/>
      <c r="D160" s="5"/>
      <c r="E160" s="5"/>
      <c r="F160" s="5"/>
      <c r="G160" s="5"/>
      <c r="H160" s="5"/>
      <c r="I160" s="6">
        <f>IF(OR(F160="",G160=""),"",(G160-F160)*E160*H160*IF(D160="Short",-1,1))</f>
      </c>
      <c r="J160" s="7"/>
      <c r="K160" s="6">
        <f>IF(I160="","",I160-J160)</f>
      </c>
      <c r="L160" s="8"/>
      <c r="M160" s="9">
        <f>IF(OR(K160="",L160="",L160=0),"",K160/L160)</f>
      </c>
      <c r="N160">
        <f>IF(K160="","",IF(K160&gt;0,"Win",IF(K160&lt;0,"Loss","Scratch")))</f>
      </c>
      <c r="O160" s="5"/>
      <c r="P160" s="5"/>
      <c r="Q160" s="5"/>
      <c r="R160" s="5"/>
      <c r="S160" s="10">
        <f>IF(K160="","",SUM(K$2:K160))</f>
      </c>
      <c r="T160" s="10">
        <f>IF(S160="","",MAX(0,MAX(S$2:S160)))</f>
      </c>
      <c r="U160" s="10">
        <f>IF(S160="","",S160-T160)</f>
      </c>
      <c r="V160" s="11">
        <f>IF(U160="","",U160/(Summary!$B$3+T160))</f>
      </c>
    </row>
    <row r="161" spans="1:22" x14ac:dyDescent="0.25">
      <c r="A161" s="4"/>
      <c r="B161" s="4"/>
      <c r="C161" s="5"/>
      <c r="D161" s="5"/>
      <c r="E161" s="5"/>
      <c r="F161" s="5"/>
      <c r="G161" s="5"/>
      <c r="H161" s="5"/>
      <c r="I161" s="6">
        <f>IF(OR(F161="",G161=""),"",(G161-F161)*E161*H161*IF(D161="Short",-1,1))</f>
      </c>
      <c r="J161" s="7"/>
      <c r="K161" s="6">
        <f>IF(I161="","",I161-J161)</f>
      </c>
      <c r="L161" s="8"/>
      <c r="M161" s="9">
        <f>IF(OR(K161="",L161="",L161=0),"",K161/L161)</f>
      </c>
      <c r="N161">
        <f>IF(K161="","",IF(K161&gt;0,"Win",IF(K161&lt;0,"Loss","Scratch")))</f>
      </c>
      <c r="O161" s="5"/>
      <c r="P161" s="5"/>
      <c r="Q161" s="5"/>
      <c r="R161" s="5"/>
      <c r="S161" s="10">
        <f>IF(K161="","",SUM(K$2:K161))</f>
      </c>
      <c r="T161" s="10">
        <f>IF(S161="","",MAX(0,MAX(S$2:S161)))</f>
      </c>
      <c r="U161" s="10">
        <f>IF(S161="","",S161-T161)</f>
      </c>
      <c r="V161" s="11">
        <f>IF(U161="","",U161/(Summary!$B$3+T161))</f>
      </c>
    </row>
    <row r="162" spans="1:22" x14ac:dyDescent="0.25">
      <c r="A162" s="4"/>
      <c r="B162" s="4"/>
      <c r="C162" s="5"/>
      <c r="D162" s="5"/>
      <c r="E162" s="5"/>
      <c r="F162" s="5"/>
      <c r="G162" s="5"/>
      <c r="H162" s="5"/>
      <c r="I162" s="6">
        <f>IF(OR(F162="",G162=""),"",(G162-F162)*E162*H162*IF(D162="Short",-1,1))</f>
      </c>
      <c r="J162" s="7"/>
      <c r="K162" s="6">
        <f>IF(I162="","",I162-J162)</f>
      </c>
      <c r="L162" s="8"/>
      <c r="M162" s="9">
        <f>IF(OR(K162="",L162="",L162=0),"",K162/L162)</f>
      </c>
      <c r="N162">
        <f>IF(K162="","",IF(K162&gt;0,"Win",IF(K162&lt;0,"Loss","Scratch")))</f>
      </c>
      <c r="O162" s="5"/>
      <c r="P162" s="5"/>
      <c r="Q162" s="5"/>
      <c r="R162" s="5"/>
      <c r="S162" s="10">
        <f>IF(K162="","",SUM(K$2:K162))</f>
      </c>
      <c r="T162" s="10">
        <f>IF(S162="","",MAX(0,MAX(S$2:S162)))</f>
      </c>
      <c r="U162" s="10">
        <f>IF(S162="","",S162-T162)</f>
      </c>
      <c r="V162" s="11">
        <f>IF(U162="","",U162/(Summary!$B$3+T162))</f>
      </c>
    </row>
    <row r="163" spans="1:22" x14ac:dyDescent="0.25">
      <c r="A163" s="4"/>
      <c r="B163" s="4"/>
      <c r="C163" s="5"/>
      <c r="D163" s="5"/>
      <c r="E163" s="5"/>
      <c r="F163" s="5"/>
      <c r="G163" s="5"/>
      <c r="H163" s="5"/>
      <c r="I163" s="6">
        <f>IF(OR(F163="",G163=""),"",(G163-F163)*E163*H163*IF(D163="Short",-1,1))</f>
      </c>
      <c r="J163" s="7"/>
      <c r="K163" s="6">
        <f>IF(I163="","",I163-J163)</f>
      </c>
      <c r="L163" s="8"/>
      <c r="M163" s="9">
        <f>IF(OR(K163="",L163="",L163=0),"",K163/L163)</f>
      </c>
      <c r="N163">
        <f>IF(K163="","",IF(K163&gt;0,"Win",IF(K163&lt;0,"Loss","Scratch")))</f>
      </c>
      <c r="O163" s="5"/>
      <c r="P163" s="5"/>
      <c r="Q163" s="5"/>
      <c r="R163" s="5"/>
      <c r="S163" s="10">
        <f>IF(K163="","",SUM(K$2:K163))</f>
      </c>
      <c r="T163" s="10">
        <f>IF(S163="","",MAX(0,MAX(S$2:S163)))</f>
      </c>
      <c r="U163" s="10">
        <f>IF(S163="","",S163-T163)</f>
      </c>
      <c r="V163" s="11">
        <f>IF(U163="","",U163/(Summary!$B$3+T163))</f>
      </c>
    </row>
    <row r="164" spans="1:22" x14ac:dyDescent="0.25">
      <c r="A164" s="4"/>
      <c r="B164" s="4"/>
      <c r="C164" s="5"/>
      <c r="D164" s="5"/>
      <c r="E164" s="5"/>
      <c r="F164" s="5"/>
      <c r="G164" s="5"/>
      <c r="H164" s="5"/>
      <c r="I164" s="6">
        <f>IF(OR(F164="",G164=""),"",(G164-F164)*E164*H164*IF(D164="Short",-1,1))</f>
      </c>
      <c r="J164" s="7"/>
      <c r="K164" s="6">
        <f>IF(I164="","",I164-J164)</f>
      </c>
      <c r="L164" s="8"/>
      <c r="M164" s="9">
        <f>IF(OR(K164="",L164="",L164=0),"",K164/L164)</f>
      </c>
      <c r="N164">
        <f>IF(K164="","",IF(K164&gt;0,"Win",IF(K164&lt;0,"Loss","Scratch")))</f>
      </c>
      <c r="O164" s="5"/>
      <c r="P164" s="5"/>
      <c r="Q164" s="5"/>
      <c r="R164" s="5"/>
      <c r="S164" s="10">
        <f>IF(K164="","",SUM(K$2:K164))</f>
      </c>
      <c r="T164" s="10">
        <f>IF(S164="","",MAX(0,MAX(S$2:S164)))</f>
      </c>
      <c r="U164" s="10">
        <f>IF(S164="","",S164-T164)</f>
      </c>
      <c r="V164" s="11">
        <f>IF(U164="","",U164/(Summary!$B$3+T164))</f>
      </c>
    </row>
    <row r="165" spans="1:22" x14ac:dyDescent="0.25">
      <c r="A165" s="4"/>
      <c r="B165" s="4"/>
      <c r="C165" s="5"/>
      <c r="D165" s="5"/>
      <c r="E165" s="5"/>
      <c r="F165" s="5"/>
      <c r="G165" s="5"/>
      <c r="H165" s="5"/>
      <c r="I165" s="6">
        <f>IF(OR(F165="",G165=""),"",(G165-F165)*E165*H165*IF(D165="Short",-1,1))</f>
      </c>
      <c r="J165" s="7"/>
      <c r="K165" s="6">
        <f>IF(I165="","",I165-J165)</f>
      </c>
      <c r="L165" s="8"/>
      <c r="M165" s="9">
        <f>IF(OR(K165="",L165="",L165=0),"",K165/L165)</f>
      </c>
      <c r="N165">
        <f>IF(K165="","",IF(K165&gt;0,"Win",IF(K165&lt;0,"Loss","Scratch")))</f>
      </c>
      <c r="O165" s="5"/>
      <c r="P165" s="5"/>
      <c r="Q165" s="5"/>
      <c r="R165" s="5"/>
      <c r="S165" s="10">
        <f>IF(K165="","",SUM(K$2:K165))</f>
      </c>
      <c r="T165" s="10">
        <f>IF(S165="","",MAX(0,MAX(S$2:S165)))</f>
      </c>
      <c r="U165" s="10">
        <f>IF(S165="","",S165-T165)</f>
      </c>
      <c r="V165" s="11">
        <f>IF(U165="","",U165/(Summary!$B$3+T165))</f>
      </c>
    </row>
    <row r="166" spans="1:22" x14ac:dyDescent="0.25">
      <c r="A166" s="4"/>
      <c r="B166" s="4"/>
      <c r="C166" s="5"/>
      <c r="D166" s="5"/>
      <c r="E166" s="5"/>
      <c r="F166" s="5"/>
      <c r="G166" s="5"/>
      <c r="H166" s="5"/>
      <c r="I166" s="6">
        <f>IF(OR(F166="",G166=""),"",(G166-F166)*E166*H166*IF(D166="Short",-1,1))</f>
      </c>
      <c r="J166" s="7"/>
      <c r="K166" s="6">
        <f>IF(I166="","",I166-J166)</f>
      </c>
      <c r="L166" s="8"/>
      <c r="M166" s="9">
        <f>IF(OR(K166="",L166="",L166=0),"",K166/L166)</f>
      </c>
      <c r="N166">
        <f>IF(K166="","",IF(K166&gt;0,"Win",IF(K166&lt;0,"Loss","Scratch")))</f>
      </c>
      <c r="O166" s="5"/>
      <c r="P166" s="5"/>
      <c r="Q166" s="5"/>
      <c r="R166" s="5"/>
      <c r="S166" s="10">
        <f>IF(K166="","",SUM(K$2:K166))</f>
      </c>
      <c r="T166" s="10">
        <f>IF(S166="","",MAX(0,MAX(S$2:S166)))</f>
      </c>
      <c r="U166" s="10">
        <f>IF(S166="","",S166-T166)</f>
      </c>
      <c r="V166" s="11">
        <f>IF(U166="","",U166/(Summary!$B$3+T166))</f>
      </c>
    </row>
    <row r="167" spans="1:22" x14ac:dyDescent="0.25">
      <c r="A167" s="4"/>
      <c r="B167" s="4"/>
      <c r="C167" s="5"/>
      <c r="D167" s="5"/>
      <c r="E167" s="5"/>
      <c r="F167" s="5"/>
      <c r="G167" s="5"/>
      <c r="H167" s="5"/>
      <c r="I167" s="6">
        <f>IF(OR(F167="",G167=""),"",(G167-F167)*E167*H167*IF(D167="Short",-1,1))</f>
      </c>
      <c r="J167" s="7"/>
      <c r="K167" s="6">
        <f>IF(I167="","",I167-J167)</f>
      </c>
      <c r="L167" s="8"/>
      <c r="M167" s="9">
        <f>IF(OR(K167="",L167="",L167=0),"",K167/L167)</f>
      </c>
      <c r="N167">
        <f>IF(K167="","",IF(K167&gt;0,"Win",IF(K167&lt;0,"Loss","Scratch")))</f>
      </c>
      <c r="O167" s="5"/>
      <c r="P167" s="5"/>
      <c r="Q167" s="5"/>
      <c r="R167" s="5"/>
      <c r="S167" s="10">
        <f>IF(K167="","",SUM(K$2:K167))</f>
      </c>
      <c r="T167" s="10">
        <f>IF(S167="","",MAX(0,MAX(S$2:S167)))</f>
      </c>
      <c r="U167" s="10">
        <f>IF(S167="","",S167-T167)</f>
      </c>
      <c r="V167" s="11">
        <f>IF(U167="","",U167/(Summary!$B$3+T167))</f>
      </c>
    </row>
    <row r="168" spans="1:22" x14ac:dyDescent="0.25">
      <c r="A168" s="4"/>
      <c r="B168" s="4"/>
      <c r="C168" s="5"/>
      <c r="D168" s="5"/>
      <c r="E168" s="5"/>
      <c r="F168" s="5"/>
      <c r="G168" s="5"/>
      <c r="H168" s="5"/>
      <c r="I168" s="6">
        <f>IF(OR(F168="",G168=""),"",(G168-F168)*E168*H168*IF(D168="Short",-1,1))</f>
      </c>
      <c r="J168" s="7"/>
      <c r="K168" s="6">
        <f>IF(I168="","",I168-J168)</f>
      </c>
      <c r="L168" s="8"/>
      <c r="M168" s="9">
        <f>IF(OR(K168="",L168="",L168=0),"",K168/L168)</f>
      </c>
      <c r="N168">
        <f>IF(K168="","",IF(K168&gt;0,"Win",IF(K168&lt;0,"Loss","Scratch")))</f>
      </c>
      <c r="O168" s="5"/>
      <c r="P168" s="5"/>
      <c r="Q168" s="5"/>
      <c r="R168" s="5"/>
      <c r="S168" s="10">
        <f>IF(K168="","",SUM(K$2:K168))</f>
      </c>
      <c r="T168" s="10">
        <f>IF(S168="","",MAX(0,MAX(S$2:S168)))</f>
      </c>
      <c r="U168" s="10">
        <f>IF(S168="","",S168-T168)</f>
      </c>
      <c r="V168" s="11">
        <f>IF(U168="","",U168/(Summary!$B$3+T168))</f>
      </c>
    </row>
    <row r="169" spans="1:22" x14ac:dyDescent="0.25">
      <c r="A169" s="4"/>
      <c r="B169" s="4"/>
      <c r="C169" s="5"/>
      <c r="D169" s="5"/>
      <c r="E169" s="5"/>
      <c r="F169" s="5"/>
      <c r="G169" s="5"/>
      <c r="H169" s="5"/>
      <c r="I169" s="6">
        <f>IF(OR(F169="",G169=""),"",(G169-F169)*E169*H169*IF(D169="Short",-1,1))</f>
      </c>
      <c r="J169" s="7"/>
      <c r="K169" s="6">
        <f>IF(I169="","",I169-J169)</f>
      </c>
      <c r="L169" s="8"/>
      <c r="M169" s="9">
        <f>IF(OR(K169="",L169="",L169=0),"",K169/L169)</f>
      </c>
      <c r="N169">
        <f>IF(K169="","",IF(K169&gt;0,"Win",IF(K169&lt;0,"Loss","Scratch")))</f>
      </c>
      <c r="O169" s="5"/>
      <c r="P169" s="5"/>
      <c r="Q169" s="5"/>
      <c r="R169" s="5"/>
      <c r="S169" s="10">
        <f>IF(K169="","",SUM(K$2:K169))</f>
      </c>
      <c r="T169" s="10">
        <f>IF(S169="","",MAX(0,MAX(S$2:S169)))</f>
      </c>
      <c r="U169" s="10">
        <f>IF(S169="","",S169-T169)</f>
      </c>
      <c r="V169" s="11">
        <f>IF(U169="","",U169/(Summary!$B$3+T169))</f>
      </c>
    </row>
    <row r="170" spans="1:22" x14ac:dyDescent="0.25">
      <c r="A170" s="4"/>
      <c r="B170" s="4"/>
      <c r="C170" s="5"/>
      <c r="D170" s="5"/>
      <c r="E170" s="5"/>
      <c r="F170" s="5"/>
      <c r="G170" s="5"/>
      <c r="H170" s="5"/>
      <c r="I170" s="6">
        <f>IF(OR(F170="",G170=""),"",(G170-F170)*E170*H170*IF(D170="Short",-1,1))</f>
      </c>
      <c r="J170" s="7"/>
      <c r="K170" s="6">
        <f>IF(I170="","",I170-J170)</f>
      </c>
      <c r="L170" s="8"/>
      <c r="M170" s="9">
        <f>IF(OR(K170="",L170="",L170=0),"",K170/L170)</f>
      </c>
      <c r="N170">
        <f>IF(K170="","",IF(K170&gt;0,"Win",IF(K170&lt;0,"Loss","Scratch")))</f>
      </c>
      <c r="O170" s="5"/>
      <c r="P170" s="5"/>
      <c r="Q170" s="5"/>
      <c r="R170" s="5"/>
      <c r="S170" s="10">
        <f>IF(K170="","",SUM(K$2:K170))</f>
      </c>
      <c r="T170" s="10">
        <f>IF(S170="","",MAX(0,MAX(S$2:S170)))</f>
      </c>
      <c r="U170" s="10">
        <f>IF(S170="","",S170-T170)</f>
      </c>
      <c r="V170" s="11">
        <f>IF(U170="","",U170/(Summary!$B$3+T170))</f>
      </c>
    </row>
    <row r="171" spans="1:22" x14ac:dyDescent="0.25">
      <c r="A171" s="4"/>
      <c r="B171" s="4"/>
      <c r="C171" s="5"/>
      <c r="D171" s="5"/>
      <c r="E171" s="5"/>
      <c r="F171" s="5"/>
      <c r="G171" s="5"/>
      <c r="H171" s="5"/>
      <c r="I171" s="6">
        <f>IF(OR(F171="",G171=""),"",(G171-F171)*E171*H171*IF(D171="Short",-1,1))</f>
      </c>
      <c r="J171" s="7"/>
      <c r="K171" s="6">
        <f>IF(I171="","",I171-J171)</f>
      </c>
      <c r="L171" s="8"/>
      <c r="M171" s="9">
        <f>IF(OR(K171="",L171="",L171=0),"",K171/L171)</f>
      </c>
      <c r="N171">
        <f>IF(K171="","",IF(K171&gt;0,"Win",IF(K171&lt;0,"Loss","Scratch")))</f>
      </c>
      <c r="O171" s="5"/>
      <c r="P171" s="5"/>
      <c r="Q171" s="5"/>
      <c r="R171" s="5"/>
      <c r="S171" s="10">
        <f>IF(K171="","",SUM(K$2:K171))</f>
      </c>
      <c r="T171" s="10">
        <f>IF(S171="","",MAX(0,MAX(S$2:S171)))</f>
      </c>
      <c r="U171" s="10">
        <f>IF(S171="","",S171-T171)</f>
      </c>
      <c r="V171" s="11">
        <f>IF(U171="","",U171/(Summary!$B$3+T171))</f>
      </c>
    </row>
    <row r="172" spans="1:22" x14ac:dyDescent="0.25">
      <c r="A172" s="4"/>
      <c r="B172" s="4"/>
      <c r="C172" s="5"/>
      <c r="D172" s="5"/>
      <c r="E172" s="5"/>
      <c r="F172" s="5"/>
      <c r="G172" s="5"/>
      <c r="H172" s="5"/>
      <c r="I172" s="6">
        <f>IF(OR(F172="",G172=""),"",(G172-F172)*E172*H172*IF(D172="Short",-1,1))</f>
      </c>
      <c r="J172" s="7"/>
      <c r="K172" s="6">
        <f>IF(I172="","",I172-J172)</f>
      </c>
      <c r="L172" s="8"/>
      <c r="M172" s="9">
        <f>IF(OR(K172="",L172="",L172=0),"",K172/L172)</f>
      </c>
      <c r="N172">
        <f>IF(K172="","",IF(K172&gt;0,"Win",IF(K172&lt;0,"Loss","Scratch")))</f>
      </c>
      <c r="O172" s="5"/>
      <c r="P172" s="5"/>
      <c r="Q172" s="5"/>
      <c r="R172" s="5"/>
      <c r="S172" s="10">
        <f>IF(K172="","",SUM(K$2:K172))</f>
      </c>
      <c r="T172" s="10">
        <f>IF(S172="","",MAX(0,MAX(S$2:S172)))</f>
      </c>
      <c r="U172" s="10">
        <f>IF(S172="","",S172-T172)</f>
      </c>
      <c r="V172" s="11">
        <f>IF(U172="","",U172/(Summary!$B$3+T172))</f>
      </c>
    </row>
    <row r="173" spans="1:22" x14ac:dyDescent="0.25">
      <c r="A173" s="4"/>
      <c r="B173" s="4"/>
      <c r="C173" s="5"/>
      <c r="D173" s="5"/>
      <c r="E173" s="5"/>
      <c r="F173" s="5"/>
      <c r="G173" s="5"/>
      <c r="H173" s="5"/>
      <c r="I173" s="6">
        <f>IF(OR(F173="",G173=""),"",(G173-F173)*E173*H173*IF(D173="Short",-1,1))</f>
      </c>
      <c r="J173" s="7"/>
      <c r="K173" s="6">
        <f>IF(I173="","",I173-J173)</f>
      </c>
      <c r="L173" s="8"/>
      <c r="M173" s="9">
        <f>IF(OR(K173="",L173="",L173=0),"",K173/L173)</f>
      </c>
      <c r="N173">
        <f>IF(K173="","",IF(K173&gt;0,"Win",IF(K173&lt;0,"Loss","Scratch")))</f>
      </c>
      <c r="O173" s="5"/>
      <c r="P173" s="5"/>
      <c r="Q173" s="5"/>
      <c r="R173" s="5"/>
      <c r="S173" s="10">
        <f>IF(K173="","",SUM(K$2:K173))</f>
      </c>
      <c r="T173" s="10">
        <f>IF(S173="","",MAX(0,MAX(S$2:S173)))</f>
      </c>
      <c r="U173" s="10">
        <f>IF(S173="","",S173-T173)</f>
      </c>
      <c r="V173" s="11">
        <f>IF(U173="","",U173/(Summary!$B$3+T173))</f>
      </c>
    </row>
    <row r="174" spans="1:22" x14ac:dyDescent="0.25">
      <c r="A174" s="4"/>
      <c r="B174" s="4"/>
      <c r="C174" s="5"/>
      <c r="D174" s="5"/>
      <c r="E174" s="5"/>
      <c r="F174" s="5"/>
      <c r="G174" s="5"/>
      <c r="H174" s="5"/>
      <c r="I174" s="6">
        <f>IF(OR(F174="",G174=""),"",(G174-F174)*E174*H174*IF(D174="Short",-1,1))</f>
      </c>
      <c r="J174" s="7"/>
      <c r="K174" s="6">
        <f>IF(I174="","",I174-J174)</f>
      </c>
      <c r="L174" s="8"/>
      <c r="M174" s="9">
        <f>IF(OR(K174="",L174="",L174=0),"",K174/L174)</f>
      </c>
      <c r="N174">
        <f>IF(K174="","",IF(K174&gt;0,"Win",IF(K174&lt;0,"Loss","Scratch")))</f>
      </c>
      <c r="O174" s="5"/>
      <c r="P174" s="5"/>
      <c r="Q174" s="5"/>
      <c r="R174" s="5"/>
      <c r="S174" s="10">
        <f>IF(K174="","",SUM(K$2:K174))</f>
      </c>
      <c r="T174" s="10">
        <f>IF(S174="","",MAX(0,MAX(S$2:S174)))</f>
      </c>
      <c r="U174" s="10">
        <f>IF(S174="","",S174-T174)</f>
      </c>
      <c r="V174" s="11">
        <f>IF(U174="","",U174/(Summary!$B$3+T174))</f>
      </c>
    </row>
    <row r="175" spans="1:22" x14ac:dyDescent="0.25">
      <c r="A175" s="4"/>
      <c r="B175" s="4"/>
      <c r="C175" s="5"/>
      <c r="D175" s="5"/>
      <c r="E175" s="5"/>
      <c r="F175" s="5"/>
      <c r="G175" s="5"/>
      <c r="H175" s="5"/>
      <c r="I175" s="6">
        <f>IF(OR(F175="",G175=""),"",(G175-F175)*E175*H175*IF(D175="Short",-1,1))</f>
      </c>
      <c r="J175" s="7"/>
      <c r="K175" s="6">
        <f>IF(I175="","",I175-J175)</f>
      </c>
      <c r="L175" s="8"/>
      <c r="M175" s="9">
        <f>IF(OR(K175="",L175="",L175=0),"",K175/L175)</f>
      </c>
      <c r="N175">
        <f>IF(K175="","",IF(K175&gt;0,"Win",IF(K175&lt;0,"Loss","Scratch")))</f>
      </c>
      <c r="O175" s="5"/>
      <c r="P175" s="5"/>
      <c r="Q175" s="5"/>
      <c r="R175" s="5"/>
      <c r="S175" s="10">
        <f>IF(K175="","",SUM(K$2:K175))</f>
      </c>
      <c r="T175" s="10">
        <f>IF(S175="","",MAX(0,MAX(S$2:S175)))</f>
      </c>
      <c r="U175" s="10">
        <f>IF(S175="","",S175-T175)</f>
      </c>
      <c r="V175" s="11">
        <f>IF(U175="","",U175/(Summary!$B$3+T175))</f>
      </c>
    </row>
    <row r="176" spans="1:22" x14ac:dyDescent="0.25">
      <c r="A176" s="4"/>
      <c r="B176" s="4"/>
      <c r="C176" s="5"/>
      <c r="D176" s="5"/>
      <c r="E176" s="5"/>
      <c r="F176" s="5"/>
      <c r="G176" s="5"/>
      <c r="H176" s="5"/>
      <c r="I176" s="6">
        <f>IF(OR(F176="",G176=""),"",(G176-F176)*E176*H176*IF(D176="Short",-1,1))</f>
      </c>
      <c r="J176" s="7"/>
      <c r="K176" s="6">
        <f>IF(I176="","",I176-J176)</f>
      </c>
      <c r="L176" s="8"/>
      <c r="M176" s="9">
        <f>IF(OR(K176="",L176="",L176=0),"",K176/L176)</f>
      </c>
      <c r="N176">
        <f>IF(K176="","",IF(K176&gt;0,"Win",IF(K176&lt;0,"Loss","Scratch")))</f>
      </c>
      <c r="O176" s="5"/>
      <c r="P176" s="5"/>
      <c r="Q176" s="5"/>
      <c r="R176" s="5"/>
      <c r="S176" s="10">
        <f>IF(K176="","",SUM(K$2:K176))</f>
      </c>
      <c r="T176" s="10">
        <f>IF(S176="","",MAX(0,MAX(S$2:S176)))</f>
      </c>
      <c r="U176" s="10">
        <f>IF(S176="","",S176-T176)</f>
      </c>
      <c r="V176" s="11">
        <f>IF(U176="","",U176/(Summary!$B$3+T176))</f>
      </c>
    </row>
    <row r="177" spans="1:22" x14ac:dyDescent="0.25">
      <c r="A177" s="4"/>
      <c r="B177" s="4"/>
      <c r="C177" s="5"/>
      <c r="D177" s="5"/>
      <c r="E177" s="5"/>
      <c r="F177" s="5"/>
      <c r="G177" s="5"/>
      <c r="H177" s="5"/>
      <c r="I177" s="6">
        <f>IF(OR(F177="",G177=""),"",(G177-F177)*E177*H177*IF(D177="Short",-1,1))</f>
      </c>
      <c r="J177" s="7"/>
      <c r="K177" s="6">
        <f>IF(I177="","",I177-J177)</f>
      </c>
      <c r="L177" s="8"/>
      <c r="M177" s="9">
        <f>IF(OR(K177="",L177="",L177=0),"",K177/L177)</f>
      </c>
      <c r="N177">
        <f>IF(K177="","",IF(K177&gt;0,"Win",IF(K177&lt;0,"Loss","Scratch")))</f>
      </c>
      <c r="O177" s="5"/>
      <c r="P177" s="5"/>
      <c r="Q177" s="5"/>
      <c r="R177" s="5"/>
      <c r="S177" s="10">
        <f>IF(K177="","",SUM(K$2:K177))</f>
      </c>
      <c r="T177" s="10">
        <f>IF(S177="","",MAX(0,MAX(S$2:S177)))</f>
      </c>
      <c r="U177" s="10">
        <f>IF(S177="","",S177-T177)</f>
      </c>
      <c r="V177" s="11">
        <f>IF(U177="","",U177/(Summary!$B$3+T177))</f>
      </c>
    </row>
    <row r="178" spans="1:22" x14ac:dyDescent="0.25">
      <c r="A178" s="4"/>
      <c r="B178" s="4"/>
      <c r="C178" s="5"/>
      <c r="D178" s="5"/>
      <c r="E178" s="5"/>
      <c r="F178" s="5"/>
      <c r="G178" s="5"/>
      <c r="H178" s="5"/>
      <c r="I178" s="6">
        <f>IF(OR(F178="",G178=""),"",(G178-F178)*E178*H178*IF(D178="Short",-1,1))</f>
      </c>
      <c r="J178" s="7"/>
      <c r="K178" s="6">
        <f>IF(I178="","",I178-J178)</f>
      </c>
      <c r="L178" s="8"/>
      <c r="M178" s="9">
        <f>IF(OR(K178="",L178="",L178=0),"",K178/L178)</f>
      </c>
      <c r="N178">
        <f>IF(K178="","",IF(K178&gt;0,"Win",IF(K178&lt;0,"Loss","Scratch")))</f>
      </c>
      <c r="O178" s="5"/>
      <c r="P178" s="5"/>
      <c r="Q178" s="5"/>
      <c r="R178" s="5"/>
      <c r="S178" s="10">
        <f>IF(K178="","",SUM(K$2:K178))</f>
      </c>
      <c r="T178" s="10">
        <f>IF(S178="","",MAX(0,MAX(S$2:S178)))</f>
      </c>
      <c r="U178" s="10">
        <f>IF(S178="","",S178-T178)</f>
      </c>
      <c r="V178" s="11">
        <f>IF(U178="","",U178/(Summary!$B$3+T178))</f>
      </c>
    </row>
    <row r="179" spans="1:22" x14ac:dyDescent="0.25">
      <c r="A179" s="4"/>
      <c r="B179" s="4"/>
      <c r="C179" s="5"/>
      <c r="D179" s="5"/>
      <c r="E179" s="5"/>
      <c r="F179" s="5"/>
      <c r="G179" s="5"/>
      <c r="H179" s="5"/>
      <c r="I179" s="6">
        <f>IF(OR(F179="",G179=""),"",(G179-F179)*E179*H179*IF(D179="Short",-1,1))</f>
      </c>
      <c r="J179" s="7"/>
      <c r="K179" s="6">
        <f>IF(I179="","",I179-J179)</f>
      </c>
      <c r="L179" s="8"/>
      <c r="M179" s="9">
        <f>IF(OR(K179="",L179="",L179=0),"",K179/L179)</f>
      </c>
      <c r="N179">
        <f>IF(K179="","",IF(K179&gt;0,"Win",IF(K179&lt;0,"Loss","Scratch")))</f>
      </c>
      <c r="O179" s="5"/>
      <c r="P179" s="5"/>
      <c r="Q179" s="5"/>
      <c r="R179" s="5"/>
      <c r="S179" s="10">
        <f>IF(K179="","",SUM(K$2:K179))</f>
      </c>
      <c r="T179" s="10">
        <f>IF(S179="","",MAX(0,MAX(S$2:S179)))</f>
      </c>
      <c r="U179" s="10">
        <f>IF(S179="","",S179-T179)</f>
      </c>
      <c r="V179" s="11">
        <f>IF(U179="","",U179/(Summary!$B$3+T179))</f>
      </c>
    </row>
    <row r="180" spans="1:22" x14ac:dyDescent="0.25">
      <c r="A180" s="4"/>
      <c r="B180" s="4"/>
      <c r="C180" s="5"/>
      <c r="D180" s="5"/>
      <c r="E180" s="5"/>
      <c r="F180" s="5"/>
      <c r="G180" s="5"/>
      <c r="H180" s="5"/>
      <c r="I180" s="6">
        <f>IF(OR(F180="",G180=""),"",(G180-F180)*E180*H180*IF(D180="Short",-1,1))</f>
      </c>
      <c r="J180" s="7"/>
      <c r="K180" s="6">
        <f>IF(I180="","",I180-J180)</f>
      </c>
      <c r="L180" s="8"/>
      <c r="M180" s="9">
        <f>IF(OR(K180="",L180="",L180=0),"",K180/L180)</f>
      </c>
      <c r="N180">
        <f>IF(K180="","",IF(K180&gt;0,"Win",IF(K180&lt;0,"Loss","Scratch")))</f>
      </c>
      <c r="O180" s="5"/>
      <c r="P180" s="5"/>
      <c r="Q180" s="5"/>
      <c r="R180" s="5"/>
      <c r="S180" s="10">
        <f>IF(K180="","",SUM(K$2:K180))</f>
      </c>
      <c r="T180" s="10">
        <f>IF(S180="","",MAX(0,MAX(S$2:S180)))</f>
      </c>
      <c r="U180" s="10">
        <f>IF(S180="","",S180-T180)</f>
      </c>
      <c r="V180" s="11">
        <f>IF(U180="","",U180/(Summary!$B$3+T180))</f>
      </c>
    </row>
    <row r="181" spans="1:22" x14ac:dyDescent="0.25">
      <c r="A181" s="4"/>
      <c r="B181" s="4"/>
      <c r="C181" s="5"/>
      <c r="D181" s="5"/>
      <c r="E181" s="5"/>
      <c r="F181" s="5"/>
      <c r="G181" s="5"/>
      <c r="H181" s="5"/>
      <c r="I181" s="6">
        <f>IF(OR(F181="",G181=""),"",(G181-F181)*E181*H181*IF(D181="Short",-1,1))</f>
      </c>
      <c r="J181" s="7"/>
      <c r="K181" s="6">
        <f>IF(I181="","",I181-J181)</f>
      </c>
      <c r="L181" s="8"/>
      <c r="M181" s="9">
        <f>IF(OR(K181="",L181="",L181=0),"",K181/L181)</f>
      </c>
      <c r="N181">
        <f>IF(K181="","",IF(K181&gt;0,"Win",IF(K181&lt;0,"Loss","Scratch")))</f>
      </c>
      <c r="O181" s="5"/>
      <c r="P181" s="5"/>
      <c r="Q181" s="5"/>
      <c r="R181" s="5"/>
      <c r="S181" s="10">
        <f>IF(K181="","",SUM(K$2:K181))</f>
      </c>
      <c r="T181" s="10">
        <f>IF(S181="","",MAX(0,MAX(S$2:S181)))</f>
      </c>
      <c r="U181" s="10">
        <f>IF(S181="","",S181-T181)</f>
      </c>
      <c r="V181" s="11">
        <f>IF(U181="","",U181/(Summary!$B$3+T181))</f>
      </c>
    </row>
    <row r="182" spans="1:22" x14ac:dyDescent="0.25">
      <c r="A182" s="4"/>
      <c r="B182" s="4"/>
      <c r="C182" s="5"/>
      <c r="D182" s="5"/>
      <c r="E182" s="5"/>
      <c r="F182" s="5"/>
      <c r="G182" s="5"/>
      <c r="H182" s="5"/>
      <c r="I182" s="6">
        <f>IF(OR(F182="",G182=""),"",(G182-F182)*E182*H182*IF(D182="Short",-1,1))</f>
      </c>
      <c r="J182" s="7"/>
      <c r="K182" s="6">
        <f>IF(I182="","",I182-J182)</f>
      </c>
      <c r="L182" s="8"/>
      <c r="M182" s="9">
        <f>IF(OR(K182="",L182="",L182=0),"",K182/L182)</f>
      </c>
      <c r="N182">
        <f>IF(K182="","",IF(K182&gt;0,"Win",IF(K182&lt;0,"Loss","Scratch")))</f>
      </c>
      <c r="O182" s="5"/>
      <c r="P182" s="5"/>
      <c r="Q182" s="5"/>
      <c r="R182" s="5"/>
      <c r="S182" s="10">
        <f>IF(K182="","",SUM(K$2:K182))</f>
      </c>
      <c r="T182" s="10">
        <f>IF(S182="","",MAX(0,MAX(S$2:S182)))</f>
      </c>
      <c r="U182" s="10">
        <f>IF(S182="","",S182-T182)</f>
      </c>
      <c r="V182" s="11">
        <f>IF(U182="","",U182/(Summary!$B$3+T182))</f>
      </c>
    </row>
    <row r="183" spans="1:22" x14ac:dyDescent="0.25">
      <c r="A183" s="4"/>
      <c r="B183" s="4"/>
      <c r="C183" s="5"/>
      <c r="D183" s="5"/>
      <c r="E183" s="5"/>
      <c r="F183" s="5"/>
      <c r="G183" s="5"/>
      <c r="H183" s="5"/>
      <c r="I183" s="6">
        <f>IF(OR(F183="",G183=""),"",(G183-F183)*E183*H183*IF(D183="Short",-1,1))</f>
      </c>
      <c r="J183" s="7"/>
      <c r="K183" s="6">
        <f>IF(I183="","",I183-J183)</f>
      </c>
      <c r="L183" s="8"/>
      <c r="M183" s="9">
        <f>IF(OR(K183="",L183="",L183=0),"",K183/L183)</f>
      </c>
      <c r="N183">
        <f>IF(K183="","",IF(K183&gt;0,"Win",IF(K183&lt;0,"Loss","Scratch")))</f>
      </c>
      <c r="O183" s="5"/>
      <c r="P183" s="5"/>
      <c r="Q183" s="5"/>
      <c r="R183" s="5"/>
      <c r="S183" s="10">
        <f>IF(K183="","",SUM(K$2:K183))</f>
      </c>
      <c r="T183" s="10">
        <f>IF(S183="","",MAX(0,MAX(S$2:S183)))</f>
      </c>
      <c r="U183" s="10">
        <f>IF(S183="","",S183-T183)</f>
      </c>
      <c r="V183" s="11">
        <f>IF(U183="","",U183/(Summary!$B$3+T183))</f>
      </c>
    </row>
    <row r="184" spans="1:22" x14ac:dyDescent="0.25">
      <c r="A184" s="4"/>
      <c r="B184" s="4"/>
      <c r="C184" s="5"/>
      <c r="D184" s="5"/>
      <c r="E184" s="5"/>
      <c r="F184" s="5"/>
      <c r="G184" s="5"/>
      <c r="H184" s="5"/>
      <c r="I184" s="6">
        <f>IF(OR(F184="",G184=""),"",(G184-F184)*E184*H184*IF(D184="Short",-1,1))</f>
      </c>
      <c r="J184" s="7"/>
      <c r="K184" s="6">
        <f>IF(I184="","",I184-J184)</f>
      </c>
      <c r="L184" s="8"/>
      <c r="M184" s="9">
        <f>IF(OR(K184="",L184="",L184=0),"",K184/L184)</f>
      </c>
      <c r="N184">
        <f>IF(K184="","",IF(K184&gt;0,"Win",IF(K184&lt;0,"Loss","Scratch")))</f>
      </c>
      <c r="O184" s="5"/>
      <c r="P184" s="5"/>
      <c r="Q184" s="5"/>
      <c r="R184" s="5"/>
      <c r="S184" s="10">
        <f>IF(K184="","",SUM(K$2:K184))</f>
      </c>
      <c r="T184" s="10">
        <f>IF(S184="","",MAX(0,MAX(S$2:S184)))</f>
      </c>
      <c r="U184" s="10">
        <f>IF(S184="","",S184-T184)</f>
      </c>
      <c r="V184" s="11">
        <f>IF(U184="","",U184/(Summary!$B$3+T184))</f>
      </c>
    </row>
    <row r="185" spans="1:22" x14ac:dyDescent="0.25">
      <c r="A185" s="4"/>
      <c r="B185" s="4"/>
      <c r="C185" s="5"/>
      <c r="D185" s="5"/>
      <c r="E185" s="5"/>
      <c r="F185" s="5"/>
      <c r="G185" s="5"/>
      <c r="H185" s="5"/>
      <c r="I185" s="6">
        <f>IF(OR(F185="",G185=""),"",(G185-F185)*E185*H185*IF(D185="Short",-1,1))</f>
      </c>
      <c r="J185" s="7"/>
      <c r="K185" s="6">
        <f>IF(I185="","",I185-J185)</f>
      </c>
      <c r="L185" s="8"/>
      <c r="M185" s="9">
        <f>IF(OR(K185="",L185="",L185=0),"",K185/L185)</f>
      </c>
      <c r="N185">
        <f>IF(K185="","",IF(K185&gt;0,"Win",IF(K185&lt;0,"Loss","Scratch")))</f>
      </c>
      <c r="O185" s="5"/>
      <c r="P185" s="5"/>
      <c r="Q185" s="5"/>
      <c r="R185" s="5"/>
      <c r="S185" s="10">
        <f>IF(K185="","",SUM(K$2:K185))</f>
      </c>
      <c r="T185" s="10">
        <f>IF(S185="","",MAX(0,MAX(S$2:S185)))</f>
      </c>
      <c r="U185" s="10">
        <f>IF(S185="","",S185-T185)</f>
      </c>
      <c r="V185" s="11">
        <f>IF(U185="","",U185/(Summary!$B$3+T185))</f>
      </c>
    </row>
    <row r="186" spans="1:22" x14ac:dyDescent="0.25">
      <c r="A186" s="4"/>
      <c r="B186" s="4"/>
      <c r="C186" s="5"/>
      <c r="D186" s="5"/>
      <c r="E186" s="5"/>
      <c r="F186" s="5"/>
      <c r="G186" s="5"/>
      <c r="H186" s="5"/>
      <c r="I186" s="6">
        <f>IF(OR(F186="",G186=""),"",(G186-F186)*E186*H186*IF(D186="Short",-1,1))</f>
      </c>
      <c r="J186" s="7"/>
      <c r="K186" s="6">
        <f>IF(I186="","",I186-J186)</f>
      </c>
      <c r="L186" s="8"/>
      <c r="M186" s="9">
        <f>IF(OR(K186="",L186="",L186=0),"",K186/L186)</f>
      </c>
      <c r="N186">
        <f>IF(K186="","",IF(K186&gt;0,"Win",IF(K186&lt;0,"Loss","Scratch")))</f>
      </c>
      <c r="O186" s="5"/>
      <c r="P186" s="5"/>
      <c r="Q186" s="5"/>
      <c r="R186" s="5"/>
      <c r="S186" s="10">
        <f>IF(K186="","",SUM(K$2:K186))</f>
      </c>
      <c r="T186" s="10">
        <f>IF(S186="","",MAX(0,MAX(S$2:S186)))</f>
      </c>
      <c r="U186" s="10">
        <f>IF(S186="","",S186-T186)</f>
      </c>
      <c r="V186" s="11">
        <f>IF(U186="","",U186/(Summary!$B$3+T186))</f>
      </c>
    </row>
    <row r="187" spans="1:22" x14ac:dyDescent="0.25">
      <c r="A187" s="4"/>
      <c r="B187" s="4"/>
      <c r="C187" s="5"/>
      <c r="D187" s="5"/>
      <c r="E187" s="5"/>
      <c r="F187" s="5"/>
      <c r="G187" s="5"/>
      <c r="H187" s="5"/>
      <c r="I187" s="6">
        <f>IF(OR(F187="",G187=""),"",(G187-F187)*E187*H187*IF(D187="Short",-1,1))</f>
      </c>
      <c r="J187" s="7"/>
      <c r="K187" s="6">
        <f>IF(I187="","",I187-J187)</f>
      </c>
      <c r="L187" s="8"/>
      <c r="M187" s="9">
        <f>IF(OR(K187="",L187="",L187=0),"",K187/L187)</f>
      </c>
      <c r="N187">
        <f>IF(K187="","",IF(K187&gt;0,"Win",IF(K187&lt;0,"Loss","Scratch")))</f>
      </c>
      <c r="O187" s="5"/>
      <c r="P187" s="5"/>
      <c r="Q187" s="5"/>
      <c r="R187" s="5"/>
      <c r="S187" s="10">
        <f>IF(K187="","",SUM(K$2:K187))</f>
      </c>
      <c r="T187" s="10">
        <f>IF(S187="","",MAX(0,MAX(S$2:S187)))</f>
      </c>
      <c r="U187" s="10">
        <f>IF(S187="","",S187-T187)</f>
      </c>
      <c r="V187" s="11">
        <f>IF(U187="","",U187/(Summary!$B$3+T187))</f>
      </c>
    </row>
    <row r="188" spans="1:22" x14ac:dyDescent="0.25">
      <c r="A188" s="4"/>
      <c r="B188" s="4"/>
      <c r="C188" s="5"/>
      <c r="D188" s="5"/>
      <c r="E188" s="5"/>
      <c r="F188" s="5"/>
      <c r="G188" s="5"/>
      <c r="H188" s="5"/>
      <c r="I188" s="6">
        <f>IF(OR(F188="",G188=""),"",(G188-F188)*E188*H188*IF(D188="Short",-1,1))</f>
      </c>
      <c r="J188" s="7"/>
      <c r="K188" s="6">
        <f>IF(I188="","",I188-J188)</f>
      </c>
      <c r="L188" s="8"/>
      <c r="M188" s="9">
        <f>IF(OR(K188="",L188="",L188=0),"",K188/L188)</f>
      </c>
      <c r="N188">
        <f>IF(K188="","",IF(K188&gt;0,"Win",IF(K188&lt;0,"Loss","Scratch")))</f>
      </c>
      <c r="O188" s="5"/>
      <c r="P188" s="5"/>
      <c r="Q188" s="5"/>
      <c r="R188" s="5"/>
      <c r="S188" s="10">
        <f>IF(K188="","",SUM(K$2:K188))</f>
      </c>
      <c r="T188" s="10">
        <f>IF(S188="","",MAX(0,MAX(S$2:S188)))</f>
      </c>
      <c r="U188" s="10">
        <f>IF(S188="","",S188-T188)</f>
      </c>
      <c r="V188" s="11">
        <f>IF(U188="","",U188/(Summary!$B$3+T188))</f>
      </c>
    </row>
    <row r="189" spans="1:22" x14ac:dyDescent="0.25">
      <c r="A189" s="4"/>
      <c r="B189" s="4"/>
      <c r="C189" s="5"/>
      <c r="D189" s="5"/>
      <c r="E189" s="5"/>
      <c r="F189" s="5"/>
      <c r="G189" s="5"/>
      <c r="H189" s="5"/>
      <c r="I189" s="6">
        <f>IF(OR(F189="",G189=""),"",(G189-F189)*E189*H189*IF(D189="Short",-1,1))</f>
      </c>
      <c r="J189" s="7"/>
      <c r="K189" s="6">
        <f>IF(I189="","",I189-J189)</f>
      </c>
      <c r="L189" s="8"/>
      <c r="M189" s="9">
        <f>IF(OR(K189="",L189="",L189=0),"",K189/L189)</f>
      </c>
      <c r="N189">
        <f>IF(K189="","",IF(K189&gt;0,"Win",IF(K189&lt;0,"Loss","Scratch")))</f>
      </c>
      <c r="O189" s="5"/>
      <c r="P189" s="5"/>
      <c r="Q189" s="5"/>
      <c r="R189" s="5"/>
      <c r="S189" s="10">
        <f>IF(K189="","",SUM(K$2:K189))</f>
      </c>
      <c r="T189" s="10">
        <f>IF(S189="","",MAX(0,MAX(S$2:S189)))</f>
      </c>
      <c r="U189" s="10">
        <f>IF(S189="","",S189-T189)</f>
      </c>
      <c r="V189" s="11">
        <f>IF(U189="","",U189/(Summary!$B$3+T189))</f>
      </c>
    </row>
    <row r="190" spans="1:22" x14ac:dyDescent="0.25">
      <c r="A190" s="4"/>
      <c r="B190" s="4"/>
      <c r="C190" s="5"/>
      <c r="D190" s="5"/>
      <c r="E190" s="5"/>
      <c r="F190" s="5"/>
      <c r="G190" s="5"/>
      <c r="H190" s="5"/>
      <c r="I190" s="6">
        <f>IF(OR(F190="",G190=""),"",(G190-F190)*E190*H190*IF(D190="Short",-1,1))</f>
      </c>
      <c r="J190" s="7"/>
      <c r="K190" s="6">
        <f>IF(I190="","",I190-J190)</f>
      </c>
      <c r="L190" s="8"/>
      <c r="M190" s="9">
        <f>IF(OR(K190="",L190="",L190=0),"",K190/L190)</f>
      </c>
      <c r="N190">
        <f>IF(K190="","",IF(K190&gt;0,"Win",IF(K190&lt;0,"Loss","Scratch")))</f>
      </c>
      <c r="O190" s="5"/>
      <c r="P190" s="5"/>
      <c r="Q190" s="5"/>
      <c r="R190" s="5"/>
      <c r="S190" s="10">
        <f>IF(K190="","",SUM(K$2:K190))</f>
      </c>
      <c r="T190" s="10">
        <f>IF(S190="","",MAX(0,MAX(S$2:S190)))</f>
      </c>
      <c r="U190" s="10">
        <f>IF(S190="","",S190-T190)</f>
      </c>
      <c r="V190" s="11">
        <f>IF(U190="","",U190/(Summary!$B$3+T190))</f>
      </c>
    </row>
    <row r="191" spans="1:22" x14ac:dyDescent="0.25">
      <c r="A191" s="4"/>
      <c r="B191" s="4"/>
      <c r="C191" s="5"/>
      <c r="D191" s="5"/>
      <c r="E191" s="5"/>
      <c r="F191" s="5"/>
      <c r="G191" s="5"/>
      <c r="H191" s="5"/>
      <c r="I191" s="6">
        <f>IF(OR(F191="",G191=""),"",(G191-F191)*E191*H191*IF(D191="Short",-1,1))</f>
      </c>
      <c r="J191" s="7"/>
      <c r="K191" s="6">
        <f>IF(I191="","",I191-J191)</f>
      </c>
      <c r="L191" s="8"/>
      <c r="M191" s="9">
        <f>IF(OR(K191="",L191="",L191=0),"",K191/L191)</f>
      </c>
      <c r="N191">
        <f>IF(K191="","",IF(K191&gt;0,"Win",IF(K191&lt;0,"Loss","Scratch")))</f>
      </c>
      <c r="O191" s="5"/>
      <c r="P191" s="5"/>
      <c r="Q191" s="5"/>
      <c r="R191" s="5"/>
      <c r="S191" s="10">
        <f>IF(K191="","",SUM(K$2:K191))</f>
      </c>
      <c r="T191" s="10">
        <f>IF(S191="","",MAX(0,MAX(S$2:S191)))</f>
      </c>
      <c r="U191" s="10">
        <f>IF(S191="","",S191-T191)</f>
      </c>
      <c r="V191" s="11">
        <f>IF(U191="","",U191/(Summary!$B$3+T191))</f>
      </c>
    </row>
    <row r="192" spans="1:22" x14ac:dyDescent="0.25">
      <c r="A192" s="4"/>
      <c r="B192" s="4"/>
      <c r="C192" s="5"/>
      <c r="D192" s="5"/>
      <c r="E192" s="5"/>
      <c r="F192" s="5"/>
      <c r="G192" s="5"/>
      <c r="H192" s="5"/>
      <c r="I192" s="6">
        <f>IF(OR(F192="",G192=""),"",(G192-F192)*E192*H192*IF(D192="Short",-1,1))</f>
      </c>
      <c r="J192" s="7"/>
      <c r="K192" s="6">
        <f>IF(I192="","",I192-J192)</f>
      </c>
      <c r="L192" s="8"/>
      <c r="M192" s="9">
        <f>IF(OR(K192="",L192="",L192=0),"",K192/L192)</f>
      </c>
      <c r="N192">
        <f>IF(K192="","",IF(K192&gt;0,"Win",IF(K192&lt;0,"Loss","Scratch")))</f>
      </c>
      <c r="O192" s="5"/>
      <c r="P192" s="5"/>
      <c r="Q192" s="5"/>
      <c r="R192" s="5"/>
      <c r="S192" s="10">
        <f>IF(K192="","",SUM(K$2:K192))</f>
      </c>
      <c r="T192" s="10">
        <f>IF(S192="","",MAX(0,MAX(S$2:S192)))</f>
      </c>
      <c r="U192" s="10">
        <f>IF(S192="","",S192-T192)</f>
      </c>
      <c r="V192" s="11">
        <f>IF(U192="","",U192/(Summary!$B$3+T192))</f>
      </c>
    </row>
    <row r="193" spans="1:22" x14ac:dyDescent="0.25">
      <c r="A193" s="4"/>
      <c r="B193" s="4"/>
      <c r="C193" s="5"/>
      <c r="D193" s="5"/>
      <c r="E193" s="5"/>
      <c r="F193" s="5"/>
      <c r="G193" s="5"/>
      <c r="H193" s="5"/>
      <c r="I193" s="6">
        <f>IF(OR(F193="",G193=""),"",(G193-F193)*E193*H193*IF(D193="Short",-1,1))</f>
      </c>
      <c r="J193" s="7"/>
      <c r="K193" s="6">
        <f>IF(I193="","",I193-J193)</f>
      </c>
      <c r="L193" s="8"/>
      <c r="M193" s="9">
        <f>IF(OR(K193="",L193="",L193=0),"",K193/L193)</f>
      </c>
      <c r="N193">
        <f>IF(K193="","",IF(K193&gt;0,"Win",IF(K193&lt;0,"Loss","Scratch")))</f>
      </c>
      <c r="O193" s="5"/>
      <c r="P193" s="5"/>
      <c r="Q193" s="5"/>
      <c r="R193" s="5"/>
      <c r="S193" s="10">
        <f>IF(K193="","",SUM(K$2:K193))</f>
      </c>
      <c r="T193" s="10">
        <f>IF(S193="","",MAX(0,MAX(S$2:S193)))</f>
      </c>
      <c r="U193" s="10">
        <f>IF(S193="","",S193-T193)</f>
      </c>
      <c r="V193" s="11">
        <f>IF(U193="","",U193/(Summary!$B$3+T193))</f>
      </c>
    </row>
    <row r="194" spans="1:22" x14ac:dyDescent="0.25">
      <c r="A194" s="4"/>
      <c r="B194" s="4"/>
      <c r="C194" s="5"/>
      <c r="D194" s="5"/>
      <c r="E194" s="5"/>
      <c r="F194" s="5"/>
      <c r="G194" s="5"/>
      <c r="H194" s="5"/>
      <c r="I194" s="6">
        <f>IF(OR(F194="",G194=""),"",(G194-F194)*E194*H194*IF(D194="Short",-1,1))</f>
      </c>
      <c r="J194" s="7"/>
      <c r="K194" s="6">
        <f>IF(I194="","",I194-J194)</f>
      </c>
      <c r="L194" s="8"/>
      <c r="M194" s="9">
        <f>IF(OR(K194="",L194="",L194=0),"",K194/L194)</f>
      </c>
      <c r="N194">
        <f>IF(K194="","",IF(K194&gt;0,"Win",IF(K194&lt;0,"Loss","Scratch")))</f>
      </c>
      <c r="O194" s="5"/>
      <c r="P194" s="5"/>
      <c r="Q194" s="5"/>
      <c r="R194" s="5"/>
      <c r="S194" s="10">
        <f>IF(K194="","",SUM(K$2:K194))</f>
      </c>
      <c r="T194" s="10">
        <f>IF(S194="","",MAX(0,MAX(S$2:S194)))</f>
      </c>
      <c r="U194" s="10">
        <f>IF(S194="","",S194-T194)</f>
      </c>
      <c r="V194" s="11">
        <f>IF(U194="","",U194/(Summary!$B$3+T194))</f>
      </c>
    </row>
    <row r="195" spans="1:22" x14ac:dyDescent="0.25">
      <c r="A195" s="4"/>
      <c r="B195" s="4"/>
      <c r="C195" s="5"/>
      <c r="D195" s="5"/>
      <c r="E195" s="5"/>
      <c r="F195" s="5"/>
      <c r="G195" s="5"/>
      <c r="H195" s="5"/>
      <c r="I195" s="6">
        <f>IF(OR(F195="",G195=""),"",(G195-F195)*E195*H195*IF(D195="Short",-1,1))</f>
      </c>
      <c r="J195" s="7"/>
      <c r="K195" s="6">
        <f>IF(I195="","",I195-J195)</f>
      </c>
      <c r="L195" s="8"/>
      <c r="M195" s="9">
        <f>IF(OR(K195="",L195="",L195=0),"",K195/L195)</f>
      </c>
      <c r="N195">
        <f>IF(K195="","",IF(K195&gt;0,"Win",IF(K195&lt;0,"Loss","Scratch")))</f>
      </c>
      <c r="O195" s="5"/>
      <c r="P195" s="5"/>
      <c r="Q195" s="5"/>
      <c r="R195" s="5"/>
      <c r="S195" s="10">
        <f>IF(K195="","",SUM(K$2:K195))</f>
      </c>
      <c r="T195" s="10">
        <f>IF(S195="","",MAX(0,MAX(S$2:S195)))</f>
      </c>
      <c r="U195" s="10">
        <f>IF(S195="","",S195-T195)</f>
      </c>
      <c r="V195" s="11">
        <f>IF(U195="","",U195/(Summary!$B$3+T195))</f>
      </c>
    </row>
    <row r="196" spans="1:22" x14ac:dyDescent="0.25">
      <c r="A196" s="4"/>
      <c r="B196" s="4"/>
      <c r="C196" s="5"/>
      <c r="D196" s="5"/>
      <c r="E196" s="5"/>
      <c r="F196" s="5"/>
      <c r="G196" s="5"/>
      <c r="H196" s="5"/>
      <c r="I196" s="6">
        <f>IF(OR(F196="",G196=""),"",(G196-F196)*E196*H196*IF(D196="Short",-1,1))</f>
      </c>
      <c r="J196" s="7"/>
      <c r="K196" s="6">
        <f>IF(I196="","",I196-J196)</f>
      </c>
      <c r="L196" s="8"/>
      <c r="M196" s="9">
        <f>IF(OR(K196="",L196="",L196=0),"",K196/L196)</f>
      </c>
      <c r="N196">
        <f>IF(K196="","",IF(K196&gt;0,"Win",IF(K196&lt;0,"Loss","Scratch")))</f>
      </c>
      <c r="O196" s="5"/>
      <c r="P196" s="5"/>
      <c r="Q196" s="5"/>
      <c r="R196" s="5"/>
      <c r="S196" s="10">
        <f>IF(K196="","",SUM(K$2:K196))</f>
      </c>
      <c r="T196" s="10">
        <f>IF(S196="","",MAX(0,MAX(S$2:S196)))</f>
      </c>
      <c r="U196" s="10">
        <f>IF(S196="","",S196-T196)</f>
      </c>
      <c r="V196" s="11">
        <f>IF(U196="","",U196/(Summary!$B$3+T196))</f>
      </c>
    </row>
    <row r="197" spans="1:22" x14ac:dyDescent="0.25">
      <c r="A197" s="4"/>
      <c r="B197" s="4"/>
      <c r="C197" s="5"/>
      <c r="D197" s="5"/>
      <c r="E197" s="5"/>
      <c r="F197" s="5"/>
      <c r="G197" s="5"/>
      <c r="H197" s="5"/>
      <c r="I197" s="6">
        <f>IF(OR(F197="",G197=""),"",(G197-F197)*E197*H197*IF(D197="Short",-1,1))</f>
      </c>
      <c r="J197" s="7"/>
      <c r="K197" s="6">
        <f>IF(I197="","",I197-J197)</f>
      </c>
      <c r="L197" s="8"/>
      <c r="M197" s="9">
        <f>IF(OR(K197="",L197="",L197=0),"",K197/L197)</f>
      </c>
      <c r="N197">
        <f>IF(K197="","",IF(K197&gt;0,"Win",IF(K197&lt;0,"Loss","Scratch")))</f>
      </c>
      <c r="O197" s="5"/>
      <c r="P197" s="5"/>
      <c r="Q197" s="5"/>
      <c r="R197" s="5"/>
      <c r="S197" s="10">
        <f>IF(K197="","",SUM(K$2:K197))</f>
      </c>
      <c r="T197" s="10">
        <f>IF(S197="","",MAX(0,MAX(S$2:S197)))</f>
      </c>
      <c r="U197" s="10">
        <f>IF(S197="","",S197-T197)</f>
      </c>
      <c r="V197" s="11">
        <f>IF(U197="","",U197/(Summary!$B$3+T197))</f>
      </c>
    </row>
    <row r="198" spans="1:22" x14ac:dyDescent="0.25">
      <c r="A198" s="4"/>
      <c r="B198" s="4"/>
      <c r="C198" s="5"/>
      <c r="D198" s="5"/>
      <c r="E198" s="5"/>
      <c r="F198" s="5"/>
      <c r="G198" s="5"/>
      <c r="H198" s="5"/>
      <c r="I198" s="6">
        <f>IF(OR(F198="",G198=""),"",(G198-F198)*E198*H198*IF(D198="Short",-1,1))</f>
      </c>
      <c r="J198" s="7"/>
      <c r="K198" s="6">
        <f>IF(I198="","",I198-J198)</f>
      </c>
      <c r="L198" s="8"/>
      <c r="M198" s="9">
        <f>IF(OR(K198="",L198="",L198=0),"",K198/L198)</f>
      </c>
      <c r="N198">
        <f>IF(K198="","",IF(K198&gt;0,"Win",IF(K198&lt;0,"Loss","Scratch")))</f>
      </c>
      <c r="O198" s="5"/>
      <c r="P198" s="5"/>
      <c r="Q198" s="5"/>
      <c r="R198" s="5"/>
      <c r="S198" s="10">
        <f>IF(K198="","",SUM(K$2:K198))</f>
      </c>
      <c r="T198" s="10">
        <f>IF(S198="","",MAX(0,MAX(S$2:S198)))</f>
      </c>
      <c r="U198" s="10">
        <f>IF(S198="","",S198-T198)</f>
      </c>
      <c r="V198" s="11">
        <f>IF(U198="","",U198/(Summary!$B$3+T198))</f>
      </c>
    </row>
    <row r="199" spans="1:22" x14ac:dyDescent="0.25">
      <c r="A199" s="4"/>
      <c r="B199" s="4"/>
      <c r="C199" s="5"/>
      <c r="D199" s="5"/>
      <c r="E199" s="5"/>
      <c r="F199" s="5"/>
      <c r="G199" s="5"/>
      <c r="H199" s="5"/>
      <c r="I199" s="6">
        <f>IF(OR(F199="",G199=""),"",(G199-F199)*E199*H199*IF(D199="Short",-1,1))</f>
      </c>
      <c r="J199" s="7"/>
      <c r="K199" s="6">
        <f>IF(I199="","",I199-J199)</f>
      </c>
      <c r="L199" s="8"/>
      <c r="M199" s="9">
        <f>IF(OR(K199="",L199="",L199=0),"",K199/L199)</f>
      </c>
      <c r="N199">
        <f>IF(K199="","",IF(K199&gt;0,"Win",IF(K199&lt;0,"Loss","Scratch")))</f>
      </c>
      <c r="O199" s="5"/>
      <c r="P199" s="5"/>
      <c r="Q199" s="5"/>
      <c r="R199" s="5"/>
      <c r="S199" s="10">
        <f>IF(K199="","",SUM(K$2:K199))</f>
      </c>
      <c r="T199" s="10">
        <f>IF(S199="","",MAX(0,MAX(S$2:S199)))</f>
      </c>
      <c r="U199" s="10">
        <f>IF(S199="","",S199-T199)</f>
      </c>
      <c r="V199" s="11">
        <f>IF(U199="","",U199/(Summary!$B$3+T199))</f>
      </c>
    </row>
    <row r="200" spans="1:22" x14ac:dyDescent="0.25">
      <c r="A200" s="4"/>
      <c r="B200" s="4"/>
      <c r="C200" s="5"/>
      <c r="D200" s="5"/>
      <c r="E200" s="5"/>
      <c r="F200" s="5"/>
      <c r="G200" s="5"/>
      <c r="H200" s="5"/>
      <c r="I200" s="6">
        <f>IF(OR(F200="",G200=""),"",(G200-F200)*E200*H200*IF(D200="Short",-1,1))</f>
      </c>
      <c r="J200" s="7"/>
      <c r="K200" s="6">
        <f>IF(I200="","",I200-J200)</f>
      </c>
      <c r="L200" s="8"/>
      <c r="M200" s="9">
        <f>IF(OR(K200="",L200="",L200=0),"",K200/L200)</f>
      </c>
      <c r="N200">
        <f>IF(K200="","",IF(K200&gt;0,"Win",IF(K200&lt;0,"Loss","Scratch")))</f>
      </c>
      <c r="O200" s="5"/>
      <c r="P200" s="5"/>
      <c r="Q200" s="5"/>
      <c r="R200" s="5"/>
      <c r="S200" s="10">
        <f>IF(K200="","",SUM(K$2:K200))</f>
      </c>
      <c r="T200" s="10">
        <f>IF(S200="","",MAX(0,MAX(S$2:S200)))</f>
      </c>
      <c r="U200" s="10">
        <f>IF(S200="","",S200-T200)</f>
      </c>
      <c r="V200" s="11">
        <f>IF(U200="","",U200/(Summary!$B$3+T200))</f>
      </c>
    </row>
    <row r="201" spans="1:22" x14ac:dyDescent="0.25">
      <c r="A201" s="4"/>
      <c r="B201" s="4"/>
      <c r="C201" s="5"/>
      <c r="D201" s="5"/>
      <c r="E201" s="5"/>
      <c r="F201" s="5"/>
      <c r="G201" s="5"/>
      <c r="H201" s="5"/>
      <c r="I201" s="6">
        <f>IF(OR(F201="",G201=""),"",(G201-F201)*E201*H201*IF(D201="Short",-1,1))</f>
      </c>
      <c r="J201" s="7"/>
      <c r="K201" s="6">
        <f>IF(I201="","",I201-J201)</f>
      </c>
      <c r="L201" s="8"/>
      <c r="M201" s="9">
        <f>IF(OR(K201="",L201="",L201=0),"",K201/L201)</f>
      </c>
      <c r="N201">
        <f>IF(K201="","",IF(K201&gt;0,"Win",IF(K201&lt;0,"Loss","Scratch")))</f>
      </c>
      <c r="O201" s="5"/>
      <c r="P201" s="5"/>
      <c r="Q201" s="5"/>
      <c r="R201" s="5"/>
      <c r="S201" s="10">
        <f>IF(K201="","",SUM(K$2:K201))</f>
      </c>
      <c r="T201" s="10">
        <f>IF(S201="","",MAX(0,MAX(S$2:S201)))</f>
      </c>
      <c r="U201" s="10">
        <f>IF(S201="","",S201-T201)</f>
      </c>
      <c r="V201" s="11">
        <f>IF(U201="","",U201/(Summary!$B$3+T201))</f>
      </c>
    </row>
    <row r="202" spans="1:22" x14ac:dyDescent="0.25">
      <c r="A202" s="4"/>
      <c r="B202" s="4"/>
      <c r="C202" s="5"/>
      <c r="D202" s="5"/>
      <c r="E202" s="5"/>
      <c r="F202" s="5"/>
      <c r="G202" s="5"/>
      <c r="H202" s="5"/>
      <c r="I202" s="6">
        <f>IF(OR(F202="",G202=""),"",(G202-F202)*E202*H202*IF(D202="Short",-1,1))</f>
      </c>
      <c r="J202" s="7"/>
      <c r="K202" s="6">
        <f>IF(I202="","",I202-J202)</f>
      </c>
      <c r="L202" s="8"/>
      <c r="M202" s="9">
        <f>IF(OR(K202="",L202="",L202=0),"",K202/L202)</f>
      </c>
      <c r="N202">
        <f>IF(K202="","",IF(K202&gt;0,"Win",IF(K202&lt;0,"Loss","Scratch")))</f>
      </c>
      <c r="O202" s="5"/>
      <c r="P202" s="5"/>
      <c r="Q202" s="5"/>
      <c r="R202" s="5"/>
      <c r="S202" s="10">
        <f>IF(K202="","",SUM(K$2:K202))</f>
      </c>
      <c r="T202" s="10">
        <f>IF(S202="","",MAX(0,MAX(S$2:S202)))</f>
      </c>
      <c r="U202" s="10">
        <f>IF(S202="","",S202-T202)</f>
      </c>
      <c r="V202" s="11">
        <f>IF(U202="","",U202/(Summary!$B$3+T202))</f>
      </c>
    </row>
    <row r="203" spans="1:22" x14ac:dyDescent="0.25">
      <c r="A203" s="4"/>
      <c r="B203" s="4"/>
      <c r="C203" s="5"/>
      <c r="D203" s="5"/>
      <c r="E203" s="5"/>
      <c r="F203" s="5"/>
      <c r="G203" s="5"/>
      <c r="H203" s="5"/>
      <c r="I203" s="6">
        <f>IF(OR(F203="",G203=""),"",(G203-F203)*E203*H203*IF(D203="Short",-1,1))</f>
      </c>
      <c r="J203" s="7"/>
      <c r="K203" s="6">
        <f>IF(I203="","",I203-J203)</f>
      </c>
      <c r="L203" s="8"/>
      <c r="M203" s="9">
        <f>IF(OR(K203="",L203="",L203=0),"",K203/L203)</f>
      </c>
      <c r="N203">
        <f>IF(K203="","",IF(K203&gt;0,"Win",IF(K203&lt;0,"Loss","Scratch")))</f>
      </c>
      <c r="O203" s="5"/>
      <c r="P203" s="5"/>
      <c r="Q203" s="5"/>
      <c r="R203" s="5"/>
      <c r="S203" s="10">
        <f>IF(K203="","",SUM(K$2:K203))</f>
      </c>
      <c r="T203" s="10">
        <f>IF(S203="","",MAX(0,MAX(S$2:S203)))</f>
      </c>
      <c r="U203" s="10">
        <f>IF(S203="","",S203-T203)</f>
      </c>
      <c r="V203" s="11">
        <f>IF(U203="","",U203/(Summary!$B$3+T203))</f>
      </c>
    </row>
    <row r="204" spans="1:22" x14ac:dyDescent="0.25">
      <c r="A204" s="4"/>
      <c r="B204" s="4"/>
      <c r="C204" s="5"/>
      <c r="D204" s="5"/>
      <c r="E204" s="5"/>
      <c r="F204" s="5"/>
      <c r="G204" s="5"/>
      <c r="H204" s="5"/>
      <c r="I204" s="6">
        <f>IF(OR(F204="",G204=""),"",(G204-F204)*E204*H204*IF(D204="Short",-1,1))</f>
      </c>
      <c r="J204" s="7"/>
      <c r="K204" s="6">
        <f>IF(I204="","",I204-J204)</f>
      </c>
      <c r="L204" s="8"/>
      <c r="M204" s="9">
        <f>IF(OR(K204="",L204="",L204=0),"",K204/L204)</f>
      </c>
      <c r="N204">
        <f>IF(K204="","",IF(K204&gt;0,"Win",IF(K204&lt;0,"Loss","Scratch")))</f>
      </c>
      <c r="O204" s="5"/>
      <c r="P204" s="5"/>
      <c r="Q204" s="5"/>
      <c r="R204" s="5"/>
      <c r="S204" s="10">
        <f>IF(K204="","",SUM(K$2:K204))</f>
      </c>
      <c r="T204" s="10">
        <f>IF(S204="","",MAX(0,MAX(S$2:S204)))</f>
      </c>
      <c r="U204" s="10">
        <f>IF(S204="","",S204-T204)</f>
      </c>
      <c r="V204" s="11">
        <f>IF(U204="","",U204/(Summary!$B$3+T204))</f>
      </c>
    </row>
    <row r="205" spans="1:22" x14ac:dyDescent="0.25">
      <c r="A205" s="4"/>
      <c r="B205" s="4"/>
      <c r="C205" s="5"/>
      <c r="D205" s="5"/>
      <c r="E205" s="5"/>
      <c r="F205" s="5"/>
      <c r="G205" s="5"/>
      <c r="H205" s="5"/>
      <c r="I205" s="6">
        <f>IF(OR(F205="",G205=""),"",(G205-F205)*E205*H205*IF(D205="Short",-1,1))</f>
      </c>
      <c r="J205" s="7"/>
      <c r="K205" s="6">
        <f>IF(I205="","",I205-J205)</f>
      </c>
      <c r="L205" s="8"/>
      <c r="M205" s="9">
        <f>IF(OR(K205="",L205="",L205=0),"",K205/L205)</f>
      </c>
      <c r="N205">
        <f>IF(K205="","",IF(K205&gt;0,"Win",IF(K205&lt;0,"Loss","Scratch")))</f>
      </c>
      <c r="O205" s="5"/>
      <c r="P205" s="5"/>
      <c r="Q205" s="5"/>
      <c r="R205" s="5"/>
      <c r="S205" s="10">
        <f>IF(K205="","",SUM(K$2:K205))</f>
      </c>
      <c r="T205" s="10">
        <f>IF(S205="","",MAX(0,MAX(S$2:S205)))</f>
      </c>
      <c r="U205" s="10">
        <f>IF(S205="","",S205-T205)</f>
      </c>
      <c r="V205" s="11">
        <f>IF(U205="","",U205/(Summary!$B$3+T205))</f>
      </c>
    </row>
    <row r="206" spans="1:22" x14ac:dyDescent="0.25">
      <c r="A206" s="4"/>
      <c r="B206" s="4"/>
      <c r="C206" s="5"/>
      <c r="D206" s="5"/>
      <c r="E206" s="5"/>
      <c r="F206" s="5"/>
      <c r="G206" s="5"/>
      <c r="H206" s="5"/>
      <c r="I206" s="6">
        <f>IF(OR(F206="",G206=""),"",(G206-F206)*E206*H206*IF(D206="Short",-1,1))</f>
      </c>
      <c r="J206" s="7"/>
      <c r="K206" s="6">
        <f>IF(I206="","",I206-J206)</f>
      </c>
      <c r="L206" s="8"/>
      <c r="M206" s="9">
        <f>IF(OR(K206="",L206="",L206=0),"",K206/L206)</f>
      </c>
      <c r="N206">
        <f>IF(K206="","",IF(K206&gt;0,"Win",IF(K206&lt;0,"Loss","Scratch")))</f>
      </c>
      <c r="O206" s="5"/>
      <c r="P206" s="5"/>
      <c r="Q206" s="5"/>
      <c r="R206" s="5"/>
      <c r="S206" s="10">
        <f>IF(K206="","",SUM(K$2:K206))</f>
      </c>
      <c r="T206" s="10">
        <f>IF(S206="","",MAX(0,MAX(S$2:S206)))</f>
      </c>
      <c r="U206" s="10">
        <f>IF(S206="","",S206-T206)</f>
      </c>
      <c r="V206" s="11">
        <f>IF(U206="","",U206/(Summary!$B$3+T206))</f>
      </c>
    </row>
    <row r="207" spans="1:22" x14ac:dyDescent="0.25">
      <c r="A207" s="4"/>
      <c r="B207" s="4"/>
      <c r="C207" s="5"/>
      <c r="D207" s="5"/>
      <c r="E207" s="5"/>
      <c r="F207" s="5"/>
      <c r="G207" s="5"/>
      <c r="H207" s="5"/>
      <c r="I207" s="6">
        <f>IF(OR(F207="",G207=""),"",(G207-F207)*E207*H207*IF(D207="Short",-1,1))</f>
      </c>
      <c r="J207" s="7"/>
      <c r="K207" s="6">
        <f>IF(I207="","",I207-J207)</f>
      </c>
      <c r="L207" s="8"/>
      <c r="M207" s="9">
        <f>IF(OR(K207="",L207="",L207=0),"",K207/L207)</f>
      </c>
      <c r="N207">
        <f>IF(K207="","",IF(K207&gt;0,"Win",IF(K207&lt;0,"Loss","Scratch")))</f>
      </c>
      <c r="O207" s="5"/>
      <c r="P207" s="5"/>
      <c r="Q207" s="5"/>
      <c r="R207" s="5"/>
      <c r="S207" s="10">
        <f>IF(K207="","",SUM(K$2:K207))</f>
      </c>
      <c r="T207" s="10">
        <f>IF(S207="","",MAX(0,MAX(S$2:S207)))</f>
      </c>
      <c r="U207" s="10">
        <f>IF(S207="","",S207-T207)</f>
      </c>
      <c r="V207" s="11">
        <f>IF(U207="","",U207/(Summary!$B$3+T207))</f>
      </c>
    </row>
    <row r="208" spans="1:22" x14ac:dyDescent="0.25">
      <c r="A208" s="4"/>
      <c r="B208" s="4"/>
      <c r="C208" s="5"/>
      <c r="D208" s="5"/>
      <c r="E208" s="5"/>
      <c r="F208" s="5"/>
      <c r="G208" s="5"/>
      <c r="H208" s="5"/>
      <c r="I208" s="6">
        <f>IF(OR(F208="",G208=""),"",(G208-F208)*E208*H208*IF(D208="Short",-1,1))</f>
      </c>
      <c r="J208" s="7"/>
      <c r="K208" s="6">
        <f>IF(I208="","",I208-J208)</f>
      </c>
      <c r="L208" s="8"/>
      <c r="M208" s="9">
        <f>IF(OR(K208="",L208="",L208=0),"",K208/L208)</f>
      </c>
      <c r="N208">
        <f>IF(K208="","",IF(K208&gt;0,"Win",IF(K208&lt;0,"Loss","Scratch")))</f>
      </c>
      <c r="O208" s="5"/>
      <c r="P208" s="5"/>
      <c r="Q208" s="5"/>
      <c r="R208" s="5"/>
      <c r="S208" s="10">
        <f>IF(K208="","",SUM(K$2:K208))</f>
      </c>
      <c r="T208" s="10">
        <f>IF(S208="","",MAX(0,MAX(S$2:S208)))</f>
      </c>
      <c r="U208" s="10">
        <f>IF(S208="","",S208-T208)</f>
      </c>
      <c r="V208" s="11">
        <f>IF(U208="","",U208/(Summary!$B$3+T208))</f>
      </c>
    </row>
    <row r="209" spans="1:22" x14ac:dyDescent="0.25">
      <c r="A209" s="4"/>
      <c r="B209" s="4"/>
      <c r="C209" s="5"/>
      <c r="D209" s="5"/>
      <c r="E209" s="5"/>
      <c r="F209" s="5"/>
      <c r="G209" s="5"/>
      <c r="H209" s="5"/>
      <c r="I209" s="6">
        <f>IF(OR(F209="",G209=""),"",(G209-F209)*E209*H209*IF(D209="Short",-1,1))</f>
      </c>
      <c r="J209" s="7"/>
      <c r="K209" s="6">
        <f>IF(I209="","",I209-J209)</f>
      </c>
      <c r="L209" s="8"/>
      <c r="M209" s="9">
        <f>IF(OR(K209="",L209="",L209=0),"",K209/L209)</f>
      </c>
      <c r="N209">
        <f>IF(K209="","",IF(K209&gt;0,"Win",IF(K209&lt;0,"Loss","Scratch")))</f>
      </c>
      <c r="O209" s="5"/>
      <c r="P209" s="5"/>
      <c r="Q209" s="5"/>
      <c r="R209" s="5"/>
      <c r="S209" s="10">
        <f>IF(K209="","",SUM(K$2:K209))</f>
      </c>
      <c r="T209" s="10">
        <f>IF(S209="","",MAX(0,MAX(S$2:S209)))</f>
      </c>
      <c r="U209" s="10">
        <f>IF(S209="","",S209-T209)</f>
      </c>
      <c r="V209" s="11">
        <f>IF(U209="","",U209/(Summary!$B$3+T209))</f>
      </c>
    </row>
    <row r="210" spans="1:22" x14ac:dyDescent="0.25">
      <c r="A210" s="4"/>
      <c r="B210" s="4"/>
      <c r="C210" s="5"/>
      <c r="D210" s="5"/>
      <c r="E210" s="5"/>
      <c r="F210" s="5"/>
      <c r="G210" s="5"/>
      <c r="H210" s="5"/>
      <c r="I210" s="6">
        <f>IF(OR(F210="",G210=""),"",(G210-F210)*E210*H210*IF(D210="Short",-1,1))</f>
      </c>
      <c r="J210" s="7"/>
      <c r="K210" s="6">
        <f>IF(I210="","",I210-J210)</f>
      </c>
      <c r="L210" s="8"/>
      <c r="M210" s="9">
        <f>IF(OR(K210="",L210="",L210=0),"",K210/L210)</f>
      </c>
      <c r="N210">
        <f>IF(K210="","",IF(K210&gt;0,"Win",IF(K210&lt;0,"Loss","Scratch")))</f>
      </c>
      <c r="O210" s="5"/>
      <c r="P210" s="5"/>
      <c r="Q210" s="5"/>
      <c r="R210" s="5"/>
      <c r="S210" s="10">
        <f>IF(K210="","",SUM(K$2:K210))</f>
      </c>
      <c r="T210" s="10">
        <f>IF(S210="","",MAX(0,MAX(S$2:S210)))</f>
      </c>
      <c r="U210" s="10">
        <f>IF(S210="","",S210-T210)</f>
      </c>
      <c r="V210" s="11">
        <f>IF(U210="","",U210/(Summary!$B$3+T210))</f>
      </c>
    </row>
    <row r="211" spans="1:22" x14ac:dyDescent="0.25">
      <c r="A211" s="4"/>
      <c r="B211" s="4"/>
      <c r="C211" s="5"/>
      <c r="D211" s="5"/>
      <c r="E211" s="5"/>
      <c r="F211" s="5"/>
      <c r="G211" s="5"/>
      <c r="H211" s="5"/>
      <c r="I211" s="6">
        <f>IF(OR(F211="",G211=""),"",(G211-F211)*E211*H211*IF(D211="Short",-1,1))</f>
      </c>
      <c r="J211" s="7"/>
      <c r="K211" s="6">
        <f>IF(I211="","",I211-J211)</f>
      </c>
      <c r="L211" s="8"/>
      <c r="M211" s="9">
        <f>IF(OR(K211="",L211="",L211=0),"",K211/L211)</f>
      </c>
      <c r="N211">
        <f>IF(K211="","",IF(K211&gt;0,"Win",IF(K211&lt;0,"Loss","Scratch")))</f>
      </c>
      <c r="O211" s="5"/>
      <c r="P211" s="5"/>
      <c r="Q211" s="5"/>
      <c r="R211" s="5"/>
      <c r="S211" s="10">
        <f>IF(K211="","",SUM(K$2:K211))</f>
      </c>
      <c r="T211" s="10">
        <f>IF(S211="","",MAX(0,MAX(S$2:S211)))</f>
      </c>
      <c r="U211" s="10">
        <f>IF(S211="","",S211-T211)</f>
      </c>
      <c r="V211" s="11">
        <f>IF(U211="","",U211/(Summary!$B$3+T211))</f>
      </c>
    </row>
    <row r="212" spans="1:22" x14ac:dyDescent="0.25">
      <c r="A212" s="4"/>
      <c r="B212" s="4"/>
      <c r="C212" s="5"/>
      <c r="D212" s="5"/>
      <c r="E212" s="5"/>
      <c r="F212" s="5"/>
      <c r="G212" s="5"/>
      <c r="H212" s="5"/>
      <c r="I212" s="6">
        <f>IF(OR(F212="",G212=""),"",(G212-F212)*E212*H212*IF(D212="Short",-1,1))</f>
      </c>
      <c r="J212" s="7"/>
      <c r="K212" s="6">
        <f>IF(I212="","",I212-J212)</f>
      </c>
      <c r="L212" s="8"/>
      <c r="M212" s="9">
        <f>IF(OR(K212="",L212="",L212=0),"",K212/L212)</f>
      </c>
      <c r="N212">
        <f>IF(K212="","",IF(K212&gt;0,"Win",IF(K212&lt;0,"Loss","Scratch")))</f>
      </c>
      <c r="O212" s="5"/>
      <c r="P212" s="5"/>
      <c r="Q212" s="5"/>
      <c r="R212" s="5"/>
      <c r="S212" s="10">
        <f>IF(K212="","",SUM(K$2:K212))</f>
      </c>
      <c r="T212" s="10">
        <f>IF(S212="","",MAX(0,MAX(S$2:S212)))</f>
      </c>
      <c r="U212" s="10">
        <f>IF(S212="","",S212-T212)</f>
      </c>
      <c r="V212" s="11">
        <f>IF(U212="","",U212/(Summary!$B$3+T212))</f>
      </c>
    </row>
    <row r="213" spans="1:22" x14ac:dyDescent="0.25">
      <c r="A213" s="4"/>
      <c r="B213" s="4"/>
      <c r="C213" s="5"/>
      <c r="D213" s="5"/>
      <c r="E213" s="5"/>
      <c r="F213" s="5"/>
      <c r="G213" s="5"/>
      <c r="H213" s="5"/>
      <c r="I213" s="6">
        <f>IF(OR(F213="",G213=""),"",(G213-F213)*E213*H213*IF(D213="Short",-1,1))</f>
      </c>
      <c r="J213" s="7"/>
      <c r="K213" s="6">
        <f>IF(I213="","",I213-J213)</f>
      </c>
      <c r="L213" s="8"/>
      <c r="M213" s="9">
        <f>IF(OR(K213="",L213="",L213=0),"",K213/L213)</f>
      </c>
      <c r="N213">
        <f>IF(K213="","",IF(K213&gt;0,"Win",IF(K213&lt;0,"Loss","Scratch")))</f>
      </c>
      <c r="O213" s="5"/>
      <c r="P213" s="5"/>
      <c r="Q213" s="5"/>
      <c r="R213" s="5"/>
      <c r="S213" s="10">
        <f>IF(K213="","",SUM(K$2:K213))</f>
      </c>
      <c r="T213" s="10">
        <f>IF(S213="","",MAX(0,MAX(S$2:S213)))</f>
      </c>
      <c r="U213" s="10">
        <f>IF(S213="","",S213-T213)</f>
      </c>
      <c r="V213" s="11">
        <f>IF(U213="","",U213/(Summary!$B$3+T213))</f>
      </c>
    </row>
    <row r="214" spans="1:22" x14ac:dyDescent="0.25">
      <c r="A214" s="4"/>
      <c r="B214" s="4"/>
      <c r="C214" s="5"/>
      <c r="D214" s="5"/>
      <c r="E214" s="5"/>
      <c r="F214" s="5"/>
      <c r="G214" s="5"/>
      <c r="H214" s="5"/>
      <c r="I214" s="6">
        <f>IF(OR(F214="",G214=""),"",(G214-F214)*E214*H214*IF(D214="Short",-1,1))</f>
      </c>
      <c r="J214" s="7"/>
      <c r="K214" s="6">
        <f>IF(I214="","",I214-J214)</f>
      </c>
      <c r="L214" s="8"/>
      <c r="M214" s="9">
        <f>IF(OR(K214="",L214="",L214=0),"",K214/L214)</f>
      </c>
      <c r="N214">
        <f>IF(K214="","",IF(K214&gt;0,"Win",IF(K214&lt;0,"Loss","Scratch")))</f>
      </c>
      <c r="O214" s="5"/>
      <c r="P214" s="5"/>
      <c r="Q214" s="5"/>
      <c r="R214" s="5"/>
      <c r="S214" s="10">
        <f>IF(K214="","",SUM(K$2:K214))</f>
      </c>
      <c r="T214" s="10">
        <f>IF(S214="","",MAX(0,MAX(S$2:S214)))</f>
      </c>
      <c r="U214" s="10">
        <f>IF(S214="","",S214-T214)</f>
      </c>
      <c r="V214" s="11">
        <f>IF(U214="","",U214/(Summary!$B$3+T214))</f>
      </c>
    </row>
    <row r="215" spans="1:22" x14ac:dyDescent="0.25">
      <c r="A215" s="4"/>
      <c r="B215" s="4"/>
      <c r="C215" s="5"/>
      <c r="D215" s="5"/>
      <c r="E215" s="5"/>
      <c r="F215" s="5"/>
      <c r="G215" s="5"/>
      <c r="H215" s="5"/>
      <c r="I215" s="6">
        <f>IF(OR(F215="",G215=""),"",(G215-F215)*E215*H215*IF(D215="Short",-1,1))</f>
      </c>
      <c r="J215" s="7"/>
      <c r="K215" s="6">
        <f>IF(I215="","",I215-J215)</f>
      </c>
      <c r="L215" s="8"/>
      <c r="M215" s="9">
        <f>IF(OR(K215="",L215="",L215=0),"",K215/L215)</f>
      </c>
      <c r="N215">
        <f>IF(K215="","",IF(K215&gt;0,"Win",IF(K215&lt;0,"Loss","Scratch")))</f>
      </c>
      <c r="O215" s="5"/>
      <c r="P215" s="5"/>
      <c r="Q215" s="5"/>
      <c r="R215" s="5"/>
      <c r="S215" s="10">
        <f>IF(K215="","",SUM(K$2:K215))</f>
      </c>
      <c r="T215" s="10">
        <f>IF(S215="","",MAX(0,MAX(S$2:S215)))</f>
      </c>
      <c r="U215" s="10">
        <f>IF(S215="","",S215-T215)</f>
      </c>
      <c r="V215" s="11">
        <f>IF(U215="","",U215/(Summary!$B$3+T215))</f>
      </c>
    </row>
    <row r="216" spans="1:22" x14ac:dyDescent="0.25">
      <c r="A216" s="4"/>
      <c r="B216" s="4"/>
      <c r="C216" s="5"/>
      <c r="D216" s="5"/>
      <c r="E216" s="5"/>
      <c r="F216" s="5"/>
      <c r="G216" s="5"/>
      <c r="H216" s="5"/>
      <c r="I216" s="6">
        <f>IF(OR(F216="",G216=""),"",(G216-F216)*E216*H216*IF(D216="Short",-1,1))</f>
      </c>
      <c r="J216" s="7"/>
      <c r="K216" s="6">
        <f>IF(I216="","",I216-J216)</f>
      </c>
      <c r="L216" s="8"/>
      <c r="M216" s="9">
        <f>IF(OR(K216="",L216="",L216=0),"",K216/L216)</f>
      </c>
      <c r="N216">
        <f>IF(K216="","",IF(K216&gt;0,"Win",IF(K216&lt;0,"Loss","Scratch")))</f>
      </c>
      <c r="O216" s="5"/>
      <c r="P216" s="5"/>
      <c r="Q216" s="5"/>
      <c r="R216" s="5"/>
      <c r="S216" s="10">
        <f>IF(K216="","",SUM(K$2:K216))</f>
      </c>
      <c r="T216" s="10">
        <f>IF(S216="","",MAX(0,MAX(S$2:S216)))</f>
      </c>
      <c r="U216" s="10">
        <f>IF(S216="","",S216-T216)</f>
      </c>
      <c r="V216" s="11">
        <f>IF(U216="","",U216/(Summary!$B$3+T216))</f>
      </c>
    </row>
    <row r="217" spans="1:22" x14ac:dyDescent="0.25">
      <c r="A217" s="4"/>
      <c r="B217" s="4"/>
      <c r="C217" s="5"/>
      <c r="D217" s="5"/>
      <c r="E217" s="5"/>
      <c r="F217" s="5"/>
      <c r="G217" s="5"/>
      <c r="H217" s="5"/>
      <c r="I217" s="6">
        <f>IF(OR(F217="",G217=""),"",(G217-F217)*E217*H217*IF(D217="Short",-1,1))</f>
      </c>
      <c r="J217" s="7"/>
      <c r="K217" s="6">
        <f>IF(I217="","",I217-J217)</f>
      </c>
      <c r="L217" s="8"/>
      <c r="M217" s="9">
        <f>IF(OR(K217="",L217="",L217=0),"",K217/L217)</f>
      </c>
      <c r="N217">
        <f>IF(K217="","",IF(K217&gt;0,"Win",IF(K217&lt;0,"Loss","Scratch")))</f>
      </c>
      <c r="O217" s="5"/>
      <c r="P217" s="5"/>
      <c r="Q217" s="5"/>
      <c r="R217" s="5"/>
      <c r="S217" s="10">
        <f>IF(K217="","",SUM(K$2:K217))</f>
      </c>
      <c r="T217" s="10">
        <f>IF(S217="","",MAX(0,MAX(S$2:S217)))</f>
      </c>
      <c r="U217" s="10">
        <f>IF(S217="","",S217-T217)</f>
      </c>
      <c r="V217" s="11">
        <f>IF(U217="","",U217/(Summary!$B$3+T217))</f>
      </c>
    </row>
    <row r="218" spans="1:22" x14ac:dyDescent="0.25">
      <c r="A218" s="4"/>
      <c r="B218" s="4"/>
      <c r="C218" s="5"/>
      <c r="D218" s="5"/>
      <c r="E218" s="5"/>
      <c r="F218" s="5"/>
      <c r="G218" s="5"/>
      <c r="H218" s="5"/>
      <c r="I218" s="6">
        <f>IF(OR(F218="",G218=""),"",(G218-F218)*E218*H218*IF(D218="Short",-1,1))</f>
      </c>
      <c r="J218" s="7"/>
      <c r="K218" s="6">
        <f>IF(I218="","",I218-J218)</f>
      </c>
      <c r="L218" s="8"/>
      <c r="M218" s="9">
        <f>IF(OR(K218="",L218="",L218=0),"",K218/L218)</f>
      </c>
      <c r="N218">
        <f>IF(K218="","",IF(K218&gt;0,"Win",IF(K218&lt;0,"Loss","Scratch")))</f>
      </c>
      <c r="O218" s="5"/>
      <c r="P218" s="5"/>
      <c r="Q218" s="5"/>
      <c r="R218" s="5"/>
      <c r="S218" s="10">
        <f>IF(K218="","",SUM(K$2:K218))</f>
      </c>
      <c r="T218" s="10">
        <f>IF(S218="","",MAX(0,MAX(S$2:S218)))</f>
      </c>
      <c r="U218" s="10">
        <f>IF(S218="","",S218-T218)</f>
      </c>
      <c r="V218" s="11">
        <f>IF(U218="","",U218/(Summary!$B$3+T218))</f>
      </c>
    </row>
    <row r="219" spans="1:22" x14ac:dyDescent="0.25">
      <c r="A219" s="4"/>
      <c r="B219" s="4"/>
      <c r="C219" s="5"/>
      <c r="D219" s="5"/>
      <c r="E219" s="5"/>
      <c r="F219" s="5"/>
      <c r="G219" s="5"/>
      <c r="H219" s="5"/>
      <c r="I219" s="6">
        <f>IF(OR(F219="",G219=""),"",(G219-F219)*E219*H219*IF(D219="Short",-1,1))</f>
      </c>
      <c r="J219" s="7"/>
      <c r="K219" s="6">
        <f>IF(I219="","",I219-J219)</f>
      </c>
      <c r="L219" s="8"/>
      <c r="M219" s="9">
        <f>IF(OR(K219="",L219="",L219=0),"",K219/L219)</f>
      </c>
      <c r="N219">
        <f>IF(K219="","",IF(K219&gt;0,"Win",IF(K219&lt;0,"Loss","Scratch")))</f>
      </c>
      <c r="O219" s="5"/>
      <c r="P219" s="5"/>
      <c r="Q219" s="5"/>
      <c r="R219" s="5"/>
      <c r="S219" s="10">
        <f>IF(K219="","",SUM(K$2:K219))</f>
      </c>
      <c r="T219" s="10">
        <f>IF(S219="","",MAX(0,MAX(S$2:S219)))</f>
      </c>
      <c r="U219" s="10">
        <f>IF(S219="","",S219-T219)</f>
      </c>
      <c r="V219" s="11">
        <f>IF(U219="","",U219/(Summary!$B$3+T219))</f>
      </c>
    </row>
    <row r="220" spans="1:22" x14ac:dyDescent="0.25">
      <c r="A220" s="4"/>
      <c r="B220" s="4"/>
      <c r="C220" s="5"/>
      <c r="D220" s="5"/>
      <c r="E220" s="5"/>
      <c r="F220" s="5"/>
      <c r="G220" s="5"/>
      <c r="H220" s="5"/>
      <c r="I220" s="6">
        <f>IF(OR(F220="",G220=""),"",(G220-F220)*E220*H220*IF(D220="Short",-1,1))</f>
      </c>
      <c r="J220" s="7"/>
      <c r="K220" s="6">
        <f>IF(I220="","",I220-J220)</f>
      </c>
      <c r="L220" s="8"/>
      <c r="M220" s="9">
        <f>IF(OR(K220="",L220="",L220=0),"",K220/L220)</f>
      </c>
      <c r="N220">
        <f>IF(K220="","",IF(K220&gt;0,"Win",IF(K220&lt;0,"Loss","Scratch")))</f>
      </c>
      <c r="O220" s="5"/>
      <c r="P220" s="5"/>
      <c r="Q220" s="5"/>
      <c r="R220" s="5"/>
      <c r="S220" s="10">
        <f>IF(K220="","",SUM(K$2:K220))</f>
      </c>
      <c r="T220" s="10">
        <f>IF(S220="","",MAX(0,MAX(S$2:S220)))</f>
      </c>
      <c r="U220" s="10">
        <f>IF(S220="","",S220-T220)</f>
      </c>
      <c r="V220" s="11">
        <f>IF(U220="","",U220/(Summary!$B$3+T220))</f>
      </c>
    </row>
    <row r="221" spans="1:22" x14ac:dyDescent="0.25">
      <c r="A221" s="4"/>
      <c r="B221" s="4"/>
      <c r="C221" s="5"/>
      <c r="D221" s="5"/>
      <c r="E221" s="5"/>
      <c r="F221" s="5"/>
      <c r="G221" s="5"/>
      <c r="H221" s="5"/>
      <c r="I221" s="6">
        <f>IF(OR(F221="",G221=""),"",(G221-F221)*E221*H221*IF(D221="Short",-1,1))</f>
      </c>
      <c r="J221" s="7"/>
      <c r="K221" s="6">
        <f>IF(I221="","",I221-J221)</f>
      </c>
      <c r="L221" s="8"/>
      <c r="M221" s="9">
        <f>IF(OR(K221="",L221="",L221=0),"",K221/L221)</f>
      </c>
      <c r="N221">
        <f>IF(K221="","",IF(K221&gt;0,"Win",IF(K221&lt;0,"Loss","Scratch")))</f>
      </c>
      <c r="O221" s="5"/>
      <c r="P221" s="5"/>
      <c r="Q221" s="5"/>
      <c r="R221" s="5"/>
      <c r="S221" s="10">
        <f>IF(K221="","",SUM(K$2:K221))</f>
      </c>
      <c r="T221" s="10">
        <f>IF(S221="","",MAX(0,MAX(S$2:S221)))</f>
      </c>
      <c r="U221" s="10">
        <f>IF(S221="","",S221-T221)</f>
      </c>
      <c r="V221" s="11">
        <f>IF(U221="","",U221/(Summary!$B$3+T221))</f>
      </c>
    </row>
    <row r="222" spans="1:22" x14ac:dyDescent="0.25">
      <c r="A222" s="4"/>
      <c r="B222" s="4"/>
      <c r="C222" s="5"/>
      <c r="D222" s="5"/>
      <c r="E222" s="5"/>
      <c r="F222" s="5"/>
      <c r="G222" s="5"/>
      <c r="H222" s="5"/>
      <c r="I222" s="6">
        <f>IF(OR(F222="",G222=""),"",(G222-F222)*E222*H222*IF(D222="Short",-1,1))</f>
      </c>
      <c r="J222" s="7"/>
      <c r="K222" s="6">
        <f>IF(I222="","",I222-J222)</f>
      </c>
      <c r="L222" s="8"/>
      <c r="M222" s="9">
        <f>IF(OR(K222="",L222="",L222=0),"",K222/L222)</f>
      </c>
      <c r="N222">
        <f>IF(K222="","",IF(K222&gt;0,"Win",IF(K222&lt;0,"Loss","Scratch")))</f>
      </c>
      <c r="O222" s="5"/>
      <c r="P222" s="5"/>
      <c r="Q222" s="5"/>
      <c r="R222" s="5"/>
      <c r="S222" s="10">
        <f>IF(K222="","",SUM(K$2:K222))</f>
      </c>
      <c r="T222" s="10">
        <f>IF(S222="","",MAX(0,MAX(S$2:S222)))</f>
      </c>
      <c r="U222" s="10">
        <f>IF(S222="","",S222-T222)</f>
      </c>
      <c r="V222" s="11">
        <f>IF(U222="","",U222/(Summary!$B$3+T222))</f>
      </c>
    </row>
    <row r="223" spans="1:22" x14ac:dyDescent="0.25">
      <c r="A223" s="4"/>
      <c r="B223" s="4"/>
      <c r="C223" s="5"/>
      <c r="D223" s="5"/>
      <c r="E223" s="5"/>
      <c r="F223" s="5"/>
      <c r="G223" s="5"/>
      <c r="H223" s="5"/>
      <c r="I223" s="6">
        <f>IF(OR(F223="",G223=""),"",(G223-F223)*E223*H223*IF(D223="Short",-1,1))</f>
      </c>
      <c r="J223" s="7"/>
      <c r="K223" s="6">
        <f>IF(I223="","",I223-J223)</f>
      </c>
      <c r="L223" s="8"/>
      <c r="M223" s="9">
        <f>IF(OR(K223="",L223="",L223=0),"",K223/L223)</f>
      </c>
      <c r="N223">
        <f>IF(K223="","",IF(K223&gt;0,"Win",IF(K223&lt;0,"Loss","Scratch")))</f>
      </c>
      <c r="O223" s="5"/>
      <c r="P223" s="5"/>
      <c r="Q223" s="5"/>
      <c r="R223" s="5"/>
      <c r="S223" s="10">
        <f>IF(K223="","",SUM(K$2:K223))</f>
      </c>
      <c r="T223" s="10">
        <f>IF(S223="","",MAX(0,MAX(S$2:S223)))</f>
      </c>
      <c r="U223" s="10">
        <f>IF(S223="","",S223-T223)</f>
      </c>
      <c r="V223" s="11">
        <f>IF(U223="","",U223/(Summary!$B$3+T223))</f>
      </c>
    </row>
    <row r="224" spans="1:22" x14ac:dyDescent="0.25">
      <c r="A224" s="4"/>
      <c r="B224" s="4"/>
      <c r="C224" s="5"/>
      <c r="D224" s="5"/>
      <c r="E224" s="5"/>
      <c r="F224" s="5"/>
      <c r="G224" s="5"/>
      <c r="H224" s="5"/>
      <c r="I224" s="6">
        <f>IF(OR(F224="",G224=""),"",(G224-F224)*E224*H224*IF(D224="Short",-1,1))</f>
      </c>
      <c r="J224" s="7"/>
      <c r="K224" s="6">
        <f>IF(I224="","",I224-J224)</f>
      </c>
      <c r="L224" s="8"/>
      <c r="M224" s="9">
        <f>IF(OR(K224="",L224="",L224=0),"",K224/L224)</f>
      </c>
      <c r="N224">
        <f>IF(K224="","",IF(K224&gt;0,"Win",IF(K224&lt;0,"Loss","Scratch")))</f>
      </c>
      <c r="O224" s="5"/>
      <c r="P224" s="5"/>
      <c r="Q224" s="5"/>
      <c r="R224" s="5"/>
      <c r="S224" s="10">
        <f>IF(K224="","",SUM(K$2:K224))</f>
      </c>
      <c r="T224" s="10">
        <f>IF(S224="","",MAX(0,MAX(S$2:S224)))</f>
      </c>
      <c r="U224" s="10">
        <f>IF(S224="","",S224-T224)</f>
      </c>
      <c r="V224" s="11">
        <f>IF(U224="","",U224/(Summary!$B$3+T224))</f>
      </c>
    </row>
    <row r="225" spans="1:22" x14ac:dyDescent="0.25">
      <c r="A225" s="4"/>
      <c r="B225" s="4"/>
      <c r="C225" s="5"/>
      <c r="D225" s="5"/>
      <c r="E225" s="5"/>
      <c r="F225" s="5"/>
      <c r="G225" s="5"/>
      <c r="H225" s="5"/>
      <c r="I225" s="6">
        <f>IF(OR(F225="",G225=""),"",(G225-F225)*E225*H225*IF(D225="Short",-1,1))</f>
      </c>
      <c r="J225" s="7"/>
      <c r="K225" s="6">
        <f>IF(I225="","",I225-J225)</f>
      </c>
      <c r="L225" s="8"/>
      <c r="M225" s="9">
        <f>IF(OR(K225="",L225="",L225=0),"",K225/L225)</f>
      </c>
      <c r="N225">
        <f>IF(K225="","",IF(K225&gt;0,"Win",IF(K225&lt;0,"Loss","Scratch")))</f>
      </c>
      <c r="O225" s="5"/>
      <c r="P225" s="5"/>
      <c r="Q225" s="5"/>
      <c r="R225" s="5"/>
      <c r="S225" s="10">
        <f>IF(K225="","",SUM(K$2:K225))</f>
      </c>
      <c r="T225" s="10">
        <f>IF(S225="","",MAX(0,MAX(S$2:S225)))</f>
      </c>
      <c r="U225" s="10">
        <f>IF(S225="","",S225-T225)</f>
      </c>
      <c r="V225" s="11">
        <f>IF(U225="","",U225/(Summary!$B$3+T225))</f>
      </c>
    </row>
    <row r="226" spans="1:22" x14ac:dyDescent="0.25">
      <c r="A226" s="4"/>
      <c r="B226" s="4"/>
      <c r="C226" s="5"/>
      <c r="D226" s="5"/>
      <c r="E226" s="5"/>
      <c r="F226" s="5"/>
      <c r="G226" s="5"/>
      <c r="H226" s="5"/>
      <c r="I226" s="6">
        <f>IF(OR(F226="",G226=""),"",(G226-F226)*E226*H226*IF(D226="Short",-1,1))</f>
      </c>
      <c r="J226" s="7"/>
      <c r="K226" s="6">
        <f>IF(I226="","",I226-J226)</f>
      </c>
      <c r="L226" s="8"/>
      <c r="M226" s="9">
        <f>IF(OR(K226="",L226="",L226=0),"",K226/L226)</f>
      </c>
      <c r="N226">
        <f>IF(K226="","",IF(K226&gt;0,"Win",IF(K226&lt;0,"Loss","Scratch")))</f>
      </c>
      <c r="O226" s="5"/>
      <c r="P226" s="5"/>
      <c r="Q226" s="5"/>
      <c r="R226" s="5"/>
      <c r="S226" s="10">
        <f>IF(K226="","",SUM(K$2:K226))</f>
      </c>
      <c r="T226" s="10">
        <f>IF(S226="","",MAX(0,MAX(S$2:S226)))</f>
      </c>
      <c r="U226" s="10">
        <f>IF(S226="","",S226-T226)</f>
      </c>
      <c r="V226" s="11">
        <f>IF(U226="","",U226/(Summary!$B$3+T226))</f>
      </c>
    </row>
    <row r="227" spans="1:22" x14ac:dyDescent="0.25">
      <c r="A227" s="4"/>
      <c r="B227" s="4"/>
      <c r="C227" s="5"/>
      <c r="D227" s="5"/>
      <c r="E227" s="5"/>
      <c r="F227" s="5"/>
      <c r="G227" s="5"/>
      <c r="H227" s="5"/>
      <c r="I227" s="6">
        <f>IF(OR(F227="",G227=""),"",(G227-F227)*E227*H227*IF(D227="Short",-1,1))</f>
      </c>
      <c r="J227" s="7"/>
      <c r="K227" s="6">
        <f>IF(I227="","",I227-J227)</f>
      </c>
      <c r="L227" s="8"/>
      <c r="M227" s="9">
        <f>IF(OR(K227="",L227="",L227=0),"",K227/L227)</f>
      </c>
      <c r="N227">
        <f>IF(K227="","",IF(K227&gt;0,"Win",IF(K227&lt;0,"Loss","Scratch")))</f>
      </c>
      <c r="O227" s="5"/>
      <c r="P227" s="5"/>
      <c r="Q227" s="5"/>
      <c r="R227" s="5"/>
      <c r="S227" s="10">
        <f>IF(K227="","",SUM(K$2:K227))</f>
      </c>
      <c r="T227" s="10">
        <f>IF(S227="","",MAX(0,MAX(S$2:S227)))</f>
      </c>
      <c r="U227" s="10">
        <f>IF(S227="","",S227-T227)</f>
      </c>
      <c r="V227" s="11">
        <f>IF(U227="","",U227/(Summary!$B$3+T227))</f>
      </c>
    </row>
    <row r="228" spans="1:22" x14ac:dyDescent="0.25">
      <c r="A228" s="4"/>
      <c r="B228" s="4"/>
      <c r="C228" s="5"/>
      <c r="D228" s="5"/>
      <c r="E228" s="5"/>
      <c r="F228" s="5"/>
      <c r="G228" s="5"/>
      <c r="H228" s="5"/>
      <c r="I228" s="6">
        <f>IF(OR(F228="",G228=""),"",(G228-F228)*E228*H228*IF(D228="Short",-1,1))</f>
      </c>
      <c r="J228" s="7"/>
      <c r="K228" s="6">
        <f>IF(I228="","",I228-J228)</f>
      </c>
      <c r="L228" s="8"/>
      <c r="M228" s="9">
        <f>IF(OR(K228="",L228="",L228=0),"",K228/L228)</f>
      </c>
      <c r="N228">
        <f>IF(K228="","",IF(K228&gt;0,"Win",IF(K228&lt;0,"Loss","Scratch")))</f>
      </c>
      <c r="O228" s="5"/>
      <c r="P228" s="5"/>
      <c r="Q228" s="5"/>
      <c r="R228" s="5"/>
      <c r="S228" s="10">
        <f>IF(K228="","",SUM(K$2:K228))</f>
      </c>
      <c r="T228" s="10">
        <f>IF(S228="","",MAX(0,MAX(S$2:S228)))</f>
      </c>
      <c r="U228" s="10">
        <f>IF(S228="","",S228-T228)</f>
      </c>
      <c r="V228" s="11">
        <f>IF(U228="","",U228/(Summary!$B$3+T228))</f>
      </c>
    </row>
    <row r="229" spans="1:22" x14ac:dyDescent="0.25">
      <c r="A229" s="4"/>
      <c r="B229" s="4"/>
      <c r="C229" s="5"/>
      <c r="D229" s="5"/>
      <c r="E229" s="5"/>
      <c r="F229" s="5"/>
      <c r="G229" s="5"/>
      <c r="H229" s="5"/>
      <c r="I229" s="6">
        <f>IF(OR(F229="",G229=""),"",(G229-F229)*E229*H229*IF(D229="Short",-1,1))</f>
      </c>
      <c r="J229" s="7"/>
      <c r="K229" s="6">
        <f>IF(I229="","",I229-J229)</f>
      </c>
      <c r="L229" s="8"/>
      <c r="M229" s="9">
        <f>IF(OR(K229="",L229="",L229=0),"",K229/L229)</f>
      </c>
      <c r="N229">
        <f>IF(K229="","",IF(K229&gt;0,"Win",IF(K229&lt;0,"Loss","Scratch")))</f>
      </c>
      <c r="O229" s="5"/>
      <c r="P229" s="5"/>
      <c r="Q229" s="5"/>
      <c r="R229" s="5"/>
      <c r="S229" s="10">
        <f>IF(K229="","",SUM(K$2:K229))</f>
      </c>
      <c r="T229" s="10">
        <f>IF(S229="","",MAX(0,MAX(S$2:S229)))</f>
      </c>
      <c r="U229" s="10">
        <f>IF(S229="","",S229-T229)</f>
      </c>
      <c r="V229" s="11">
        <f>IF(U229="","",U229/(Summary!$B$3+T229))</f>
      </c>
    </row>
    <row r="230" spans="1:22" x14ac:dyDescent="0.25">
      <c r="A230" s="4"/>
      <c r="B230" s="4"/>
      <c r="C230" s="5"/>
      <c r="D230" s="5"/>
      <c r="E230" s="5"/>
      <c r="F230" s="5"/>
      <c r="G230" s="5"/>
      <c r="H230" s="5"/>
      <c r="I230" s="6">
        <f>IF(OR(F230="",G230=""),"",(G230-F230)*E230*H230*IF(D230="Short",-1,1))</f>
      </c>
      <c r="J230" s="7"/>
      <c r="K230" s="6">
        <f>IF(I230="","",I230-J230)</f>
      </c>
      <c r="L230" s="8"/>
      <c r="M230" s="9">
        <f>IF(OR(K230="",L230="",L230=0),"",K230/L230)</f>
      </c>
      <c r="N230">
        <f>IF(K230="","",IF(K230&gt;0,"Win",IF(K230&lt;0,"Loss","Scratch")))</f>
      </c>
      <c r="O230" s="5"/>
      <c r="P230" s="5"/>
      <c r="Q230" s="5"/>
      <c r="R230" s="5"/>
      <c r="S230" s="10">
        <f>IF(K230="","",SUM(K$2:K230))</f>
      </c>
      <c r="T230" s="10">
        <f>IF(S230="","",MAX(0,MAX(S$2:S230)))</f>
      </c>
      <c r="U230" s="10">
        <f>IF(S230="","",S230-T230)</f>
      </c>
      <c r="V230" s="11">
        <f>IF(U230="","",U230/(Summary!$B$3+T230))</f>
      </c>
    </row>
    <row r="231" spans="1:22" x14ac:dyDescent="0.25">
      <c r="A231" s="4"/>
      <c r="B231" s="4"/>
      <c r="C231" s="5"/>
      <c r="D231" s="5"/>
      <c r="E231" s="5"/>
      <c r="F231" s="5"/>
      <c r="G231" s="5"/>
      <c r="H231" s="5"/>
      <c r="I231" s="6">
        <f>IF(OR(F231="",G231=""),"",(G231-F231)*E231*H231*IF(D231="Short",-1,1))</f>
      </c>
      <c r="J231" s="7"/>
      <c r="K231" s="6">
        <f>IF(I231="","",I231-J231)</f>
      </c>
      <c r="L231" s="8"/>
      <c r="M231" s="9">
        <f>IF(OR(K231="",L231="",L231=0),"",K231/L231)</f>
      </c>
      <c r="N231">
        <f>IF(K231="","",IF(K231&gt;0,"Win",IF(K231&lt;0,"Loss","Scratch")))</f>
      </c>
      <c r="O231" s="5"/>
      <c r="P231" s="5"/>
      <c r="Q231" s="5"/>
      <c r="R231" s="5"/>
      <c r="S231" s="10">
        <f>IF(K231="","",SUM(K$2:K231))</f>
      </c>
      <c r="T231" s="10">
        <f>IF(S231="","",MAX(0,MAX(S$2:S231)))</f>
      </c>
      <c r="U231" s="10">
        <f>IF(S231="","",S231-T231)</f>
      </c>
      <c r="V231" s="11">
        <f>IF(U231="","",U231/(Summary!$B$3+T231))</f>
      </c>
    </row>
    <row r="232" spans="1:22" x14ac:dyDescent="0.25">
      <c r="A232" s="4"/>
      <c r="B232" s="4"/>
      <c r="C232" s="5"/>
      <c r="D232" s="5"/>
      <c r="E232" s="5"/>
      <c r="F232" s="5"/>
      <c r="G232" s="5"/>
      <c r="H232" s="5"/>
      <c r="I232" s="6">
        <f>IF(OR(F232="",G232=""),"",(G232-F232)*E232*H232*IF(D232="Short",-1,1))</f>
      </c>
      <c r="J232" s="7"/>
      <c r="K232" s="6">
        <f>IF(I232="","",I232-J232)</f>
      </c>
      <c r="L232" s="8"/>
      <c r="M232" s="9">
        <f>IF(OR(K232="",L232="",L232=0),"",K232/L232)</f>
      </c>
      <c r="N232">
        <f>IF(K232="","",IF(K232&gt;0,"Win",IF(K232&lt;0,"Loss","Scratch")))</f>
      </c>
      <c r="O232" s="5"/>
      <c r="P232" s="5"/>
      <c r="Q232" s="5"/>
      <c r="R232" s="5"/>
      <c r="S232" s="10">
        <f>IF(K232="","",SUM(K$2:K232))</f>
      </c>
      <c r="T232" s="10">
        <f>IF(S232="","",MAX(0,MAX(S$2:S232)))</f>
      </c>
      <c r="U232" s="10">
        <f>IF(S232="","",S232-T232)</f>
      </c>
      <c r="V232" s="11">
        <f>IF(U232="","",U232/(Summary!$B$3+T232))</f>
      </c>
    </row>
    <row r="233" spans="1:22" x14ac:dyDescent="0.25">
      <c r="A233" s="4"/>
      <c r="B233" s="4"/>
      <c r="C233" s="5"/>
      <c r="D233" s="5"/>
      <c r="E233" s="5"/>
      <c r="F233" s="5"/>
      <c r="G233" s="5"/>
      <c r="H233" s="5"/>
      <c r="I233" s="6">
        <f>IF(OR(F233="",G233=""),"",(G233-F233)*E233*H233*IF(D233="Short",-1,1))</f>
      </c>
      <c r="J233" s="7"/>
      <c r="K233" s="6">
        <f>IF(I233="","",I233-J233)</f>
      </c>
      <c r="L233" s="8"/>
      <c r="M233" s="9">
        <f>IF(OR(K233="",L233="",L233=0),"",K233/L233)</f>
      </c>
      <c r="N233">
        <f>IF(K233="","",IF(K233&gt;0,"Win",IF(K233&lt;0,"Loss","Scratch")))</f>
      </c>
      <c r="O233" s="5"/>
      <c r="P233" s="5"/>
      <c r="Q233" s="5"/>
      <c r="R233" s="5"/>
      <c r="S233" s="10">
        <f>IF(K233="","",SUM(K$2:K233))</f>
      </c>
      <c r="T233" s="10">
        <f>IF(S233="","",MAX(0,MAX(S$2:S233)))</f>
      </c>
      <c r="U233" s="10">
        <f>IF(S233="","",S233-T233)</f>
      </c>
      <c r="V233" s="11">
        <f>IF(U233="","",U233/(Summary!$B$3+T233))</f>
      </c>
    </row>
    <row r="234" spans="1:22" x14ac:dyDescent="0.25">
      <c r="A234" s="4"/>
      <c r="B234" s="4"/>
      <c r="C234" s="5"/>
      <c r="D234" s="5"/>
      <c r="E234" s="5"/>
      <c r="F234" s="5"/>
      <c r="G234" s="5"/>
      <c r="H234" s="5"/>
      <c r="I234" s="6">
        <f>IF(OR(F234="",G234=""),"",(G234-F234)*E234*H234*IF(D234="Short",-1,1))</f>
      </c>
      <c r="J234" s="7"/>
      <c r="K234" s="6">
        <f>IF(I234="","",I234-J234)</f>
      </c>
      <c r="L234" s="8"/>
      <c r="M234" s="9">
        <f>IF(OR(K234="",L234="",L234=0),"",K234/L234)</f>
      </c>
      <c r="N234">
        <f>IF(K234="","",IF(K234&gt;0,"Win",IF(K234&lt;0,"Loss","Scratch")))</f>
      </c>
      <c r="O234" s="5"/>
      <c r="P234" s="5"/>
      <c r="Q234" s="5"/>
      <c r="R234" s="5"/>
      <c r="S234" s="10">
        <f>IF(K234="","",SUM(K$2:K234))</f>
      </c>
      <c r="T234" s="10">
        <f>IF(S234="","",MAX(0,MAX(S$2:S234)))</f>
      </c>
      <c r="U234" s="10">
        <f>IF(S234="","",S234-T234)</f>
      </c>
      <c r="V234" s="11">
        <f>IF(U234="","",U234/(Summary!$B$3+T234))</f>
      </c>
    </row>
    <row r="235" spans="1:22" x14ac:dyDescent="0.25">
      <c r="A235" s="4"/>
      <c r="B235" s="4"/>
      <c r="C235" s="5"/>
      <c r="D235" s="5"/>
      <c r="E235" s="5"/>
      <c r="F235" s="5"/>
      <c r="G235" s="5"/>
      <c r="H235" s="5"/>
      <c r="I235" s="6">
        <f>IF(OR(F235="",G235=""),"",(G235-F235)*E235*H235*IF(D235="Short",-1,1))</f>
      </c>
      <c r="J235" s="7"/>
      <c r="K235" s="6">
        <f>IF(I235="","",I235-J235)</f>
      </c>
      <c r="L235" s="8"/>
      <c r="M235" s="9">
        <f>IF(OR(K235="",L235="",L235=0),"",K235/L235)</f>
      </c>
      <c r="N235">
        <f>IF(K235="","",IF(K235&gt;0,"Win",IF(K235&lt;0,"Loss","Scratch")))</f>
      </c>
      <c r="O235" s="5"/>
      <c r="P235" s="5"/>
      <c r="Q235" s="5"/>
      <c r="R235" s="5"/>
      <c r="S235" s="10">
        <f>IF(K235="","",SUM(K$2:K235))</f>
      </c>
      <c r="T235" s="10">
        <f>IF(S235="","",MAX(0,MAX(S$2:S235)))</f>
      </c>
      <c r="U235" s="10">
        <f>IF(S235="","",S235-T235)</f>
      </c>
      <c r="V235" s="11">
        <f>IF(U235="","",U235/(Summary!$B$3+T235))</f>
      </c>
    </row>
    <row r="236" spans="1:22" x14ac:dyDescent="0.25">
      <c r="A236" s="4"/>
      <c r="B236" s="4"/>
      <c r="C236" s="5"/>
      <c r="D236" s="5"/>
      <c r="E236" s="5"/>
      <c r="F236" s="5"/>
      <c r="G236" s="5"/>
      <c r="H236" s="5"/>
      <c r="I236" s="6">
        <f>IF(OR(F236="",G236=""),"",(G236-F236)*E236*H236*IF(D236="Short",-1,1))</f>
      </c>
      <c r="J236" s="7"/>
      <c r="K236" s="6">
        <f>IF(I236="","",I236-J236)</f>
      </c>
      <c r="L236" s="8"/>
      <c r="M236" s="9">
        <f>IF(OR(K236="",L236="",L236=0),"",K236/L236)</f>
      </c>
      <c r="N236">
        <f>IF(K236="","",IF(K236&gt;0,"Win",IF(K236&lt;0,"Loss","Scratch")))</f>
      </c>
      <c r="O236" s="5"/>
      <c r="P236" s="5"/>
      <c r="Q236" s="5"/>
      <c r="R236" s="5"/>
      <c r="S236" s="10">
        <f>IF(K236="","",SUM(K$2:K236))</f>
      </c>
      <c r="T236" s="10">
        <f>IF(S236="","",MAX(0,MAX(S$2:S236)))</f>
      </c>
      <c r="U236" s="10">
        <f>IF(S236="","",S236-T236)</f>
      </c>
      <c r="V236" s="11">
        <f>IF(U236="","",U236/(Summary!$B$3+T236))</f>
      </c>
    </row>
    <row r="237" spans="1:22" x14ac:dyDescent="0.25">
      <c r="A237" s="4"/>
      <c r="B237" s="4"/>
      <c r="C237" s="5"/>
      <c r="D237" s="5"/>
      <c r="E237" s="5"/>
      <c r="F237" s="5"/>
      <c r="G237" s="5"/>
      <c r="H237" s="5"/>
      <c r="I237" s="6">
        <f>IF(OR(F237="",G237=""),"",(G237-F237)*E237*H237*IF(D237="Short",-1,1))</f>
      </c>
      <c r="J237" s="7"/>
      <c r="K237" s="6">
        <f>IF(I237="","",I237-J237)</f>
      </c>
      <c r="L237" s="8"/>
      <c r="M237" s="9">
        <f>IF(OR(K237="",L237="",L237=0),"",K237/L237)</f>
      </c>
      <c r="N237">
        <f>IF(K237="","",IF(K237&gt;0,"Win",IF(K237&lt;0,"Loss","Scratch")))</f>
      </c>
      <c r="O237" s="5"/>
      <c r="P237" s="5"/>
      <c r="Q237" s="5"/>
      <c r="R237" s="5"/>
      <c r="S237" s="10">
        <f>IF(K237="","",SUM(K$2:K237))</f>
      </c>
      <c r="T237" s="10">
        <f>IF(S237="","",MAX(0,MAX(S$2:S237)))</f>
      </c>
      <c r="U237" s="10">
        <f>IF(S237="","",S237-T237)</f>
      </c>
      <c r="V237" s="11">
        <f>IF(U237="","",U237/(Summary!$B$3+T237))</f>
      </c>
    </row>
    <row r="238" spans="1:22" x14ac:dyDescent="0.25">
      <c r="A238" s="4"/>
      <c r="B238" s="4"/>
      <c r="C238" s="5"/>
      <c r="D238" s="5"/>
      <c r="E238" s="5"/>
      <c r="F238" s="5"/>
      <c r="G238" s="5"/>
      <c r="H238" s="5"/>
      <c r="I238" s="6">
        <f>IF(OR(F238="",G238=""),"",(G238-F238)*E238*H238*IF(D238="Short",-1,1))</f>
      </c>
      <c r="J238" s="7"/>
      <c r="K238" s="6">
        <f>IF(I238="","",I238-J238)</f>
      </c>
      <c r="L238" s="8"/>
      <c r="M238" s="9">
        <f>IF(OR(K238="",L238="",L238=0),"",K238/L238)</f>
      </c>
      <c r="N238">
        <f>IF(K238="","",IF(K238&gt;0,"Win",IF(K238&lt;0,"Loss","Scratch")))</f>
      </c>
      <c r="O238" s="5"/>
      <c r="P238" s="5"/>
      <c r="Q238" s="5"/>
      <c r="R238" s="5"/>
      <c r="S238" s="10">
        <f>IF(K238="","",SUM(K$2:K238))</f>
      </c>
      <c r="T238" s="10">
        <f>IF(S238="","",MAX(0,MAX(S$2:S238)))</f>
      </c>
      <c r="U238" s="10">
        <f>IF(S238="","",S238-T238)</f>
      </c>
      <c r="V238" s="11">
        <f>IF(U238="","",U238/(Summary!$B$3+T238))</f>
      </c>
    </row>
    <row r="239" spans="1:22" x14ac:dyDescent="0.25">
      <c r="A239" s="4"/>
      <c r="B239" s="4"/>
      <c r="C239" s="5"/>
      <c r="D239" s="5"/>
      <c r="E239" s="5"/>
      <c r="F239" s="5"/>
      <c r="G239" s="5"/>
      <c r="H239" s="5"/>
      <c r="I239" s="6">
        <f>IF(OR(F239="",G239=""),"",(G239-F239)*E239*H239*IF(D239="Short",-1,1))</f>
      </c>
      <c r="J239" s="7"/>
      <c r="K239" s="6">
        <f>IF(I239="","",I239-J239)</f>
      </c>
      <c r="L239" s="8"/>
      <c r="M239" s="9">
        <f>IF(OR(K239="",L239="",L239=0),"",K239/L239)</f>
      </c>
      <c r="N239">
        <f>IF(K239="","",IF(K239&gt;0,"Win",IF(K239&lt;0,"Loss","Scratch")))</f>
      </c>
      <c r="O239" s="5"/>
      <c r="P239" s="5"/>
      <c r="Q239" s="5"/>
      <c r="R239" s="5"/>
      <c r="S239" s="10">
        <f>IF(K239="","",SUM(K$2:K239))</f>
      </c>
      <c r="T239" s="10">
        <f>IF(S239="","",MAX(0,MAX(S$2:S239)))</f>
      </c>
      <c r="U239" s="10">
        <f>IF(S239="","",S239-T239)</f>
      </c>
      <c r="V239" s="11">
        <f>IF(U239="","",U239/(Summary!$B$3+T239))</f>
      </c>
    </row>
    <row r="240" spans="1:22" x14ac:dyDescent="0.25">
      <c r="A240" s="4"/>
      <c r="B240" s="4"/>
      <c r="C240" s="5"/>
      <c r="D240" s="5"/>
      <c r="E240" s="5"/>
      <c r="F240" s="5"/>
      <c r="G240" s="5"/>
      <c r="H240" s="5"/>
      <c r="I240" s="6">
        <f>IF(OR(F240="",G240=""),"",(G240-F240)*E240*H240*IF(D240="Short",-1,1))</f>
      </c>
      <c r="J240" s="7"/>
      <c r="K240" s="6">
        <f>IF(I240="","",I240-J240)</f>
      </c>
      <c r="L240" s="8"/>
      <c r="M240" s="9">
        <f>IF(OR(K240="",L240="",L240=0),"",K240/L240)</f>
      </c>
      <c r="N240">
        <f>IF(K240="","",IF(K240&gt;0,"Win",IF(K240&lt;0,"Loss","Scratch")))</f>
      </c>
      <c r="O240" s="5"/>
      <c r="P240" s="5"/>
      <c r="Q240" s="5"/>
      <c r="R240" s="5"/>
      <c r="S240" s="10">
        <f>IF(K240="","",SUM(K$2:K240))</f>
      </c>
      <c r="T240" s="10">
        <f>IF(S240="","",MAX(0,MAX(S$2:S240)))</f>
      </c>
      <c r="U240" s="10">
        <f>IF(S240="","",S240-T240)</f>
      </c>
      <c r="V240" s="11">
        <f>IF(U240="","",U240/(Summary!$B$3+T240))</f>
      </c>
    </row>
    <row r="241" spans="1:22" x14ac:dyDescent="0.25">
      <c r="A241" s="4"/>
      <c r="B241" s="4"/>
      <c r="C241" s="5"/>
      <c r="D241" s="5"/>
      <c r="E241" s="5"/>
      <c r="F241" s="5"/>
      <c r="G241" s="5"/>
      <c r="H241" s="5"/>
      <c r="I241" s="6">
        <f>IF(OR(F241="",G241=""),"",(G241-F241)*E241*H241*IF(D241="Short",-1,1))</f>
      </c>
      <c r="J241" s="7"/>
      <c r="K241" s="6">
        <f>IF(I241="","",I241-J241)</f>
      </c>
      <c r="L241" s="8"/>
      <c r="M241" s="9">
        <f>IF(OR(K241="",L241="",L241=0),"",K241/L241)</f>
      </c>
      <c r="N241">
        <f>IF(K241="","",IF(K241&gt;0,"Win",IF(K241&lt;0,"Loss","Scratch")))</f>
      </c>
      <c r="O241" s="5"/>
      <c r="P241" s="5"/>
      <c r="Q241" s="5"/>
      <c r="R241" s="5"/>
      <c r="S241" s="10">
        <f>IF(K241="","",SUM(K$2:K241))</f>
      </c>
      <c r="T241" s="10">
        <f>IF(S241="","",MAX(0,MAX(S$2:S241)))</f>
      </c>
      <c r="U241" s="10">
        <f>IF(S241="","",S241-T241)</f>
      </c>
      <c r="V241" s="11">
        <f>IF(U241="","",U241/(Summary!$B$3+T241))</f>
      </c>
    </row>
    <row r="242" spans="1:22" x14ac:dyDescent="0.25">
      <c r="A242" s="4"/>
      <c r="B242" s="4"/>
      <c r="C242" s="5"/>
      <c r="D242" s="5"/>
      <c r="E242" s="5"/>
      <c r="F242" s="5"/>
      <c r="G242" s="5"/>
      <c r="H242" s="5"/>
      <c r="I242" s="6">
        <f>IF(OR(F242="",G242=""),"",(G242-F242)*E242*H242*IF(D242="Short",-1,1))</f>
      </c>
      <c r="J242" s="7"/>
      <c r="K242" s="6">
        <f>IF(I242="","",I242-J242)</f>
      </c>
      <c r="L242" s="8"/>
      <c r="M242" s="9">
        <f>IF(OR(K242="",L242="",L242=0),"",K242/L242)</f>
      </c>
      <c r="N242">
        <f>IF(K242="","",IF(K242&gt;0,"Win",IF(K242&lt;0,"Loss","Scratch")))</f>
      </c>
      <c r="O242" s="5"/>
      <c r="P242" s="5"/>
      <c r="Q242" s="5"/>
      <c r="R242" s="5"/>
      <c r="S242" s="10">
        <f>IF(K242="","",SUM(K$2:K242))</f>
      </c>
      <c r="T242" s="10">
        <f>IF(S242="","",MAX(0,MAX(S$2:S242)))</f>
      </c>
      <c r="U242" s="10">
        <f>IF(S242="","",S242-T242)</f>
      </c>
      <c r="V242" s="11">
        <f>IF(U242="","",U242/(Summary!$B$3+T242))</f>
      </c>
    </row>
    <row r="243" spans="1:22" x14ac:dyDescent="0.25">
      <c r="A243" s="4"/>
      <c r="B243" s="4"/>
      <c r="C243" s="5"/>
      <c r="D243" s="5"/>
      <c r="E243" s="5"/>
      <c r="F243" s="5"/>
      <c r="G243" s="5"/>
      <c r="H243" s="5"/>
      <c r="I243" s="6">
        <f>IF(OR(F243="",G243=""),"",(G243-F243)*E243*H243*IF(D243="Short",-1,1))</f>
      </c>
      <c r="J243" s="7"/>
      <c r="K243" s="6">
        <f>IF(I243="","",I243-J243)</f>
      </c>
      <c r="L243" s="8"/>
      <c r="M243" s="9">
        <f>IF(OR(K243="",L243="",L243=0),"",K243/L243)</f>
      </c>
      <c r="N243">
        <f>IF(K243="","",IF(K243&gt;0,"Win",IF(K243&lt;0,"Loss","Scratch")))</f>
      </c>
      <c r="O243" s="5"/>
      <c r="P243" s="5"/>
      <c r="Q243" s="5"/>
      <c r="R243" s="5"/>
      <c r="S243" s="10">
        <f>IF(K243="","",SUM(K$2:K243))</f>
      </c>
      <c r="T243" s="10">
        <f>IF(S243="","",MAX(0,MAX(S$2:S243)))</f>
      </c>
      <c r="U243" s="10">
        <f>IF(S243="","",S243-T243)</f>
      </c>
      <c r="V243" s="11">
        <f>IF(U243="","",U243/(Summary!$B$3+T243))</f>
      </c>
    </row>
    <row r="244" spans="1:22" x14ac:dyDescent="0.25">
      <c r="A244" s="4"/>
      <c r="B244" s="4"/>
      <c r="C244" s="5"/>
      <c r="D244" s="5"/>
      <c r="E244" s="5"/>
      <c r="F244" s="5"/>
      <c r="G244" s="5"/>
      <c r="H244" s="5"/>
      <c r="I244" s="6">
        <f>IF(OR(F244="",G244=""),"",(G244-F244)*E244*H244*IF(D244="Short",-1,1))</f>
      </c>
      <c r="J244" s="7"/>
      <c r="K244" s="6">
        <f>IF(I244="","",I244-J244)</f>
      </c>
      <c r="L244" s="8"/>
      <c r="M244" s="9">
        <f>IF(OR(K244="",L244="",L244=0),"",K244/L244)</f>
      </c>
      <c r="N244">
        <f>IF(K244="","",IF(K244&gt;0,"Win",IF(K244&lt;0,"Loss","Scratch")))</f>
      </c>
      <c r="O244" s="5"/>
      <c r="P244" s="5"/>
      <c r="Q244" s="5"/>
      <c r="R244" s="5"/>
      <c r="S244" s="10">
        <f>IF(K244="","",SUM(K$2:K244))</f>
      </c>
      <c r="T244" s="10">
        <f>IF(S244="","",MAX(0,MAX(S$2:S244)))</f>
      </c>
      <c r="U244" s="10">
        <f>IF(S244="","",S244-T244)</f>
      </c>
      <c r="V244" s="11">
        <f>IF(U244="","",U244/(Summary!$B$3+T244))</f>
      </c>
    </row>
    <row r="245" spans="1:22" x14ac:dyDescent="0.25">
      <c r="A245" s="4"/>
      <c r="B245" s="4"/>
      <c r="C245" s="5"/>
      <c r="D245" s="5"/>
      <c r="E245" s="5"/>
      <c r="F245" s="5"/>
      <c r="G245" s="5"/>
      <c r="H245" s="5"/>
      <c r="I245" s="6">
        <f>IF(OR(F245="",G245=""),"",(G245-F245)*E245*H245*IF(D245="Short",-1,1))</f>
      </c>
      <c r="J245" s="7"/>
      <c r="K245" s="6">
        <f>IF(I245="","",I245-J245)</f>
      </c>
      <c r="L245" s="8"/>
      <c r="M245" s="9">
        <f>IF(OR(K245="",L245="",L245=0),"",K245/L245)</f>
      </c>
      <c r="N245">
        <f>IF(K245="","",IF(K245&gt;0,"Win",IF(K245&lt;0,"Loss","Scratch")))</f>
      </c>
      <c r="O245" s="5"/>
      <c r="P245" s="5"/>
      <c r="Q245" s="5"/>
      <c r="R245" s="5"/>
      <c r="S245" s="10">
        <f>IF(K245="","",SUM(K$2:K245))</f>
      </c>
      <c r="T245" s="10">
        <f>IF(S245="","",MAX(0,MAX(S$2:S245)))</f>
      </c>
      <c r="U245" s="10">
        <f>IF(S245="","",S245-T245)</f>
      </c>
      <c r="V245" s="11">
        <f>IF(U245="","",U245/(Summary!$B$3+T245))</f>
      </c>
    </row>
    <row r="246" spans="1:22" x14ac:dyDescent="0.25">
      <c r="A246" s="4"/>
      <c r="B246" s="4"/>
      <c r="C246" s="5"/>
      <c r="D246" s="5"/>
      <c r="E246" s="5"/>
      <c r="F246" s="5"/>
      <c r="G246" s="5"/>
      <c r="H246" s="5"/>
      <c r="I246" s="6">
        <f>IF(OR(F246="",G246=""),"",(G246-F246)*E246*H246*IF(D246="Short",-1,1))</f>
      </c>
      <c r="J246" s="7"/>
      <c r="K246" s="6">
        <f>IF(I246="","",I246-J246)</f>
      </c>
      <c r="L246" s="8"/>
      <c r="M246" s="9">
        <f>IF(OR(K246="",L246="",L246=0),"",K246/L246)</f>
      </c>
      <c r="N246">
        <f>IF(K246="","",IF(K246&gt;0,"Win",IF(K246&lt;0,"Loss","Scratch")))</f>
      </c>
      <c r="O246" s="5"/>
      <c r="P246" s="5"/>
      <c r="Q246" s="5"/>
      <c r="R246" s="5"/>
      <c r="S246" s="10">
        <f>IF(K246="","",SUM(K$2:K246))</f>
      </c>
      <c r="T246" s="10">
        <f>IF(S246="","",MAX(0,MAX(S$2:S246)))</f>
      </c>
      <c r="U246" s="10">
        <f>IF(S246="","",S246-T246)</f>
      </c>
      <c r="V246" s="11">
        <f>IF(U246="","",U246/(Summary!$B$3+T246))</f>
      </c>
    </row>
    <row r="247" spans="1:22" x14ac:dyDescent="0.25">
      <c r="A247" s="4"/>
      <c r="B247" s="4"/>
      <c r="C247" s="5"/>
      <c r="D247" s="5"/>
      <c r="E247" s="5"/>
      <c r="F247" s="5"/>
      <c r="G247" s="5"/>
      <c r="H247" s="5"/>
      <c r="I247" s="6">
        <f>IF(OR(F247="",G247=""),"",(G247-F247)*E247*H247*IF(D247="Short",-1,1))</f>
      </c>
      <c r="J247" s="7"/>
      <c r="K247" s="6">
        <f>IF(I247="","",I247-J247)</f>
      </c>
      <c r="L247" s="8"/>
      <c r="M247" s="9">
        <f>IF(OR(K247="",L247="",L247=0),"",K247/L247)</f>
      </c>
      <c r="N247">
        <f>IF(K247="","",IF(K247&gt;0,"Win",IF(K247&lt;0,"Loss","Scratch")))</f>
      </c>
      <c r="O247" s="5"/>
      <c r="P247" s="5"/>
      <c r="Q247" s="5"/>
      <c r="R247" s="5"/>
      <c r="S247" s="10">
        <f>IF(K247="","",SUM(K$2:K247))</f>
      </c>
      <c r="T247" s="10">
        <f>IF(S247="","",MAX(0,MAX(S$2:S247)))</f>
      </c>
      <c r="U247" s="10">
        <f>IF(S247="","",S247-T247)</f>
      </c>
      <c r="V247" s="11">
        <f>IF(U247="","",U247/(Summary!$B$3+T247))</f>
      </c>
    </row>
    <row r="248" spans="1:22" x14ac:dyDescent="0.25">
      <c r="A248" s="4"/>
      <c r="B248" s="4"/>
      <c r="C248" s="5"/>
      <c r="D248" s="5"/>
      <c r="E248" s="5"/>
      <c r="F248" s="5"/>
      <c r="G248" s="5"/>
      <c r="H248" s="5"/>
      <c r="I248" s="6">
        <f>IF(OR(F248="",G248=""),"",(G248-F248)*E248*H248*IF(D248="Short",-1,1))</f>
      </c>
      <c r="J248" s="7"/>
      <c r="K248" s="6">
        <f>IF(I248="","",I248-J248)</f>
      </c>
      <c r="L248" s="8"/>
      <c r="M248" s="9">
        <f>IF(OR(K248="",L248="",L248=0),"",K248/L248)</f>
      </c>
      <c r="N248">
        <f>IF(K248="","",IF(K248&gt;0,"Win",IF(K248&lt;0,"Loss","Scratch")))</f>
      </c>
      <c r="O248" s="5"/>
      <c r="P248" s="5"/>
      <c r="Q248" s="5"/>
      <c r="R248" s="5"/>
      <c r="S248" s="10">
        <f>IF(K248="","",SUM(K$2:K248))</f>
      </c>
      <c r="T248" s="10">
        <f>IF(S248="","",MAX(0,MAX(S$2:S248)))</f>
      </c>
      <c r="U248" s="10">
        <f>IF(S248="","",S248-T248)</f>
      </c>
      <c r="V248" s="11">
        <f>IF(U248="","",U248/(Summary!$B$3+T248))</f>
      </c>
    </row>
    <row r="249" spans="1:22" x14ac:dyDescent="0.25">
      <c r="A249" s="4"/>
      <c r="B249" s="4"/>
      <c r="C249" s="5"/>
      <c r="D249" s="5"/>
      <c r="E249" s="5"/>
      <c r="F249" s="5"/>
      <c r="G249" s="5"/>
      <c r="H249" s="5"/>
      <c r="I249" s="6">
        <f>IF(OR(F249="",G249=""),"",(G249-F249)*E249*H249*IF(D249="Short",-1,1))</f>
      </c>
      <c r="J249" s="7"/>
      <c r="K249" s="6">
        <f>IF(I249="","",I249-J249)</f>
      </c>
      <c r="L249" s="8"/>
      <c r="M249" s="9">
        <f>IF(OR(K249="",L249="",L249=0),"",K249/L249)</f>
      </c>
      <c r="N249">
        <f>IF(K249="","",IF(K249&gt;0,"Win",IF(K249&lt;0,"Loss","Scratch")))</f>
      </c>
      <c r="O249" s="5"/>
      <c r="P249" s="5"/>
      <c r="Q249" s="5"/>
      <c r="R249" s="5"/>
      <c r="S249" s="10">
        <f>IF(K249="","",SUM(K$2:K249))</f>
      </c>
      <c r="T249" s="10">
        <f>IF(S249="","",MAX(0,MAX(S$2:S249)))</f>
      </c>
      <c r="U249" s="10">
        <f>IF(S249="","",S249-T249)</f>
      </c>
      <c r="V249" s="11">
        <f>IF(U249="","",U249/(Summary!$B$3+T249))</f>
      </c>
    </row>
    <row r="250" spans="1:22" x14ac:dyDescent="0.25">
      <c r="A250" s="4"/>
      <c r="B250" s="4"/>
      <c r="C250" s="5"/>
      <c r="D250" s="5"/>
      <c r="E250" s="5"/>
      <c r="F250" s="5"/>
      <c r="G250" s="5"/>
      <c r="H250" s="5"/>
      <c r="I250" s="6">
        <f>IF(OR(F250="",G250=""),"",(G250-F250)*E250*H250*IF(D250="Short",-1,1))</f>
      </c>
      <c r="J250" s="7"/>
      <c r="K250" s="6">
        <f>IF(I250="","",I250-J250)</f>
      </c>
      <c r="L250" s="8"/>
      <c r="M250" s="9">
        <f>IF(OR(K250="",L250="",L250=0),"",K250/L250)</f>
      </c>
      <c r="N250">
        <f>IF(K250="","",IF(K250&gt;0,"Win",IF(K250&lt;0,"Loss","Scratch")))</f>
      </c>
      <c r="O250" s="5"/>
      <c r="P250" s="5"/>
      <c r="Q250" s="5"/>
      <c r="R250" s="5"/>
      <c r="S250" s="10">
        <f>IF(K250="","",SUM(K$2:K250))</f>
      </c>
      <c r="T250" s="10">
        <f>IF(S250="","",MAX(0,MAX(S$2:S250)))</f>
      </c>
      <c r="U250" s="10">
        <f>IF(S250="","",S250-T250)</f>
      </c>
      <c r="V250" s="11">
        <f>IF(U250="","",U250/(Summary!$B$3+T250))</f>
      </c>
    </row>
    <row r="251" spans="1:22" x14ac:dyDescent="0.25">
      <c r="A251" s="4"/>
      <c r="B251" s="4"/>
      <c r="C251" s="5"/>
      <c r="D251" s="5"/>
      <c r="E251" s="5"/>
      <c r="F251" s="5"/>
      <c r="G251" s="5"/>
      <c r="H251" s="5"/>
      <c r="I251" s="6">
        <f>IF(OR(F251="",G251=""),"",(G251-F251)*E251*H251*IF(D251="Short",-1,1))</f>
      </c>
      <c r="J251" s="7"/>
      <c r="K251" s="6">
        <f>IF(I251="","",I251-J251)</f>
      </c>
      <c r="L251" s="8"/>
      <c r="M251" s="9">
        <f>IF(OR(K251="",L251="",L251=0),"",K251/L251)</f>
      </c>
      <c r="N251">
        <f>IF(K251="","",IF(K251&gt;0,"Win",IF(K251&lt;0,"Loss","Scratch")))</f>
      </c>
      <c r="O251" s="5"/>
      <c r="P251" s="5"/>
      <c r="Q251" s="5"/>
      <c r="R251" s="5"/>
      <c r="S251" s="10">
        <f>IF(K251="","",SUM(K$2:K251))</f>
      </c>
      <c r="T251" s="10">
        <f>IF(S251="","",MAX(0,MAX(S$2:S251)))</f>
      </c>
      <c r="U251" s="10">
        <f>IF(S251="","",S251-T251)</f>
      </c>
      <c r="V251" s="11">
        <f>IF(U251="","",U251/(Summary!$B$3+T251))</f>
      </c>
    </row>
    <row r="252" spans="1:22" x14ac:dyDescent="0.25">
      <c r="A252" s="4"/>
      <c r="B252" s="4"/>
      <c r="C252" s="5"/>
      <c r="D252" s="5"/>
      <c r="E252" s="5"/>
      <c r="F252" s="5"/>
      <c r="G252" s="5"/>
      <c r="H252" s="5"/>
      <c r="I252" s="6">
        <f>IF(OR(F252="",G252=""),"",(G252-F252)*E252*H252*IF(D252="Short",-1,1))</f>
      </c>
      <c r="J252" s="7"/>
      <c r="K252" s="6">
        <f>IF(I252="","",I252-J252)</f>
      </c>
      <c r="L252" s="8"/>
      <c r="M252" s="9">
        <f>IF(OR(K252="",L252="",L252=0),"",K252/L252)</f>
      </c>
      <c r="N252">
        <f>IF(K252="","",IF(K252&gt;0,"Win",IF(K252&lt;0,"Loss","Scratch")))</f>
      </c>
      <c r="O252" s="5"/>
      <c r="P252" s="5"/>
      <c r="Q252" s="5"/>
      <c r="R252" s="5"/>
      <c r="S252" s="10">
        <f>IF(K252="","",SUM(K$2:K252))</f>
      </c>
      <c r="T252" s="10">
        <f>IF(S252="","",MAX(0,MAX(S$2:S252)))</f>
      </c>
      <c r="U252" s="10">
        <f>IF(S252="","",S252-T252)</f>
      </c>
      <c r="V252" s="11">
        <f>IF(U252="","",U252/(Summary!$B$3+T252))</f>
      </c>
    </row>
    <row r="253" spans="1:22" x14ac:dyDescent="0.25">
      <c r="A253" s="4"/>
      <c r="B253" s="4"/>
      <c r="C253" s="5"/>
      <c r="D253" s="5"/>
      <c r="E253" s="5"/>
      <c r="F253" s="5"/>
      <c r="G253" s="5"/>
      <c r="H253" s="5"/>
      <c r="I253" s="6">
        <f>IF(OR(F253="",G253=""),"",(G253-F253)*E253*H253*IF(D253="Short",-1,1))</f>
      </c>
      <c r="J253" s="7"/>
      <c r="K253" s="6">
        <f>IF(I253="","",I253-J253)</f>
      </c>
      <c r="L253" s="8"/>
      <c r="M253" s="9">
        <f>IF(OR(K253="",L253="",L253=0),"",K253/L253)</f>
      </c>
      <c r="N253">
        <f>IF(K253="","",IF(K253&gt;0,"Win",IF(K253&lt;0,"Loss","Scratch")))</f>
      </c>
      <c r="O253" s="5"/>
      <c r="P253" s="5"/>
      <c r="Q253" s="5"/>
      <c r="R253" s="5"/>
      <c r="S253" s="10">
        <f>IF(K253="","",SUM(K$2:K253))</f>
      </c>
      <c r="T253" s="10">
        <f>IF(S253="","",MAX(0,MAX(S$2:S253)))</f>
      </c>
      <c r="U253" s="10">
        <f>IF(S253="","",S253-T253)</f>
      </c>
      <c r="V253" s="11">
        <f>IF(U253="","",U253/(Summary!$B$3+T253))</f>
      </c>
    </row>
    <row r="254" spans="1:22" x14ac:dyDescent="0.25">
      <c r="A254" s="4"/>
      <c r="B254" s="4"/>
      <c r="C254" s="5"/>
      <c r="D254" s="5"/>
      <c r="E254" s="5"/>
      <c r="F254" s="5"/>
      <c r="G254" s="5"/>
      <c r="H254" s="5"/>
      <c r="I254" s="6">
        <f>IF(OR(F254="",G254=""),"",(G254-F254)*E254*H254*IF(D254="Short",-1,1))</f>
      </c>
      <c r="J254" s="7"/>
      <c r="K254" s="6">
        <f>IF(I254="","",I254-J254)</f>
      </c>
      <c r="L254" s="8"/>
      <c r="M254" s="9">
        <f>IF(OR(K254="",L254="",L254=0),"",K254/L254)</f>
      </c>
      <c r="N254">
        <f>IF(K254="","",IF(K254&gt;0,"Win",IF(K254&lt;0,"Loss","Scratch")))</f>
      </c>
      <c r="O254" s="5"/>
      <c r="P254" s="5"/>
      <c r="Q254" s="5"/>
      <c r="R254" s="5"/>
      <c r="S254" s="10">
        <f>IF(K254="","",SUM(K$2:K254))</f>
      </c>
      <c r="T254" s="10">
        <f>IF(S254="","",MAX(0,MAX(S$2:S254)))</f>
      </c>
      <c r="U254" s="10">
        <f>IF(S254="","",S254-T254)</f>
      </c>
      <c r="V254" s="11">
        <f>IF(U254="","",U254/(Summary!$B$3+T254))</f>
      </c>
    </row>
    <row r="255" spans="1:22" x14ac:dyDescent="0.25">
      <c r="A255" s="4"/>
      <c r="B255" s="4"/>
      <c r="C255" s="5"/>
      <c r="D255" s="5"/>
      <c r="E255" s="5"/>
      <c r="F255" s="5"/>
      <c r="G255" s="5"/>
      <c r="H255" s="5"/>
      <c r="I255" s="6">
        <f>IF(OR(F255="",G255=""),"",(G255-F255)*E255*H255*IF(D255="Short",-1,1))</f>
      </c>
      <c r="J255" s="7"/>
      <c r="K255" s="6">
        <f>IF(I255="","",I255-J255)</f>
      </c>
      <c r="L255" s="8"/>
      <c r="M255" s="9">
        <f>IF(OR(K255="",L255="",L255=0),"",K255/L255)</f>
      </c>
      <c r="N255">
        <f>IF(K255="","",IF(K255&gt;0,"Win",IF(K255&lt;0,"Loss","Scratch")))</f>
      </c>
      <c r="O255" s="5"/>
      <c r="P255" s="5"/>
      <c r="Q255" s="5"/>
      <c r="R255" s="5"/>
      <c r="S255" s="10">
        <f>IF(K255="","",SUM(K$2:K255))</f>
      </c>
      <c r="T255" s="10">
        <f>IF(S255="","",MAX(0,MAX(S$2:S255)))</f>
      </c>
      <c r="U255" s="10">
        <f>IF(S255="","",S255-T255)</f>
      </c>
      <c r="V255" s="11">
        <f>IF(U255="","",U255/(Summary!$B$3+T255))</f>
      </c>
    </row>
    <row r="256" spans="1:22" x14ac:dyDescent="0.25">
      <c r="A256" s="4"/>
      <c r="B256" s="4"/>
      <c r="C256" s="5"/>
      <c r="D256" s="5"/>
      <c r="E256" s="5"/>
      <c r="F256" s="5"/>
      <c r="G256" s="5"/>
      <c r="H256" s="5"/>
      <c r="I256" s="6">
        <f>IF(OR(F256="",G256=""),"",(G256-F256)*E256*H256*IF(D256="Short",-1,1))</f>
      </c>
      <c r="J256" s="7"/>
      <c r="K256" s="6">
        <f>IF(I256="","",I256-J256)</f>
      </c>
      <c r="L256" s="8"/>
      <c r="M256" s="9">
        <f>IF(OR(K256="",L256="",L256=0),"",K256/L256)</f>
      </c>
      <c r="N256">
        <f>IF(K256="","",IF(K256&gt;0,"Win",IF(K256&lt;0,"Loss","Scratch")))</f>
      </c>
      <c r="O256" s="5"/>
      <c r="P256" s="5"/>
      <c r="Q256" s="5"/>
      <c r="R256" s="5"/>
      <c r="S256" s="10">
        <f>IF(K256="","",SUM(K$2:K256))</f>
      </c>
      <c r="T256" s="10">
        <f>IF(S256="","",MAX(0,MAX(S$2:S256)))</f>
      </c>
      <c r="U256" s="10">
        <f>IF(S256="","",S256-T256)</f>
      </c>
      <c r="V256" s="11">
        <f>IF(U256="","",U256/(Summary!$B$3+T256))</f>
      </c>
    </row>
    <row r="257" spans="1:22" x14ac:dyDescent="0.25">
      <c r="A257" s="4"/>
      <c r="B257" s="4"/>
      <c r="C257" s="5"/>
      <c r="D257" s="5"/>
      <c r="E257" s="5"/>
      <c r="F257" s="5"/>
      <c r="G257" s="5"/>
      <c r="H257" s="5"/>
      <c r="I257" s="6">
        <f>IF(OR(F257="",G257=""),"",(G257-F257)*E257*H257*IF(D257="Short",-1,1))</f>
      </c>
      <c r="J257" s="7"/>
      <c r="K257" s="6">
        <f>IF(I257="","",I257-J257)</f>
      </c>
      <c r="L257" s="8"/>
      <c r="M257" s="9">
        <f>IF(OR(K257="",L257="",L257=0),"",K257/L257)</f>
      </c>
      <c r="N257">
        <f>IF(K257="","",IF(K257&gt;0,"Win",IF(K257&lt;0,"Loss","Scratch")))</f>
      </c>
      <c r="O257" s="5"/>
      <c r="P257" s="5"/>
      <c r="Q257" s="5"/>
      <c r="R257" s="5"/>
      <c r="S257" s="10">
        <f>IF(K257="","",SUM(K$2:K257))</f>
      </c>
      <c r="T257" s="10">
        <f>IF(S257="","",MAX(0,MAX(S$2:S257)))</f>
      </c>
      <c r="U257" s="10">
        <f>IF(S257="","",S257-T257)</f>
      </c>
      <c r="V257" s="11">
        <f>IF(U257="","",U257/(Summary!$B$3+T257))</f>
      </c>
    </row>
    <row r="258" spans="1:22" x14ac:dyDescent="0.25">
      <c r="A258" s="4"/>
      <c r="B258" s="4"/>
      <c r="C258" s="5"/>
      <c r="D258" s="5"/>
      <c r="E258" s="5"/>
      <c r="F258" s="5"/>
      <c r="G258" s="5"/>
      <c r="H258" s="5"/>
      <c r="I258" s="6">
        <f>IF(OR(F258="",G258=""),"",(G258-F258)*E258*H258*IF(D258="Short",-1,1))</f>
      </c>
      <c r="J258" s="7"/>
      <c r="K258" s="6">
        <f>IF(I258="","",I258-J258)</f>
      </c>
      <c r="L258" s="8"/>
      <c r="M258" s="9">
        <f>IF(OR(K258="",L258="",L258=0),"",K258/L258)</f>
      </c>
      <c r="N258">
        <f>IF(K258="","",IF(K258&gt;0,"Win",IF(K258&lt;0,"Loss","Scratch")))</f>
      </c>
      <c r="O258" s="5"/>
      <c r="P258" s="5"/>
      <c r="Q258" s="5"/>
      <c r="R258" s="5"/>
      <c r="S258" s="10">
        <f>IF(K258="","",SUM(K$2:K258))</f>
      </c>
      <c r="T258" s="10">
        <f>IF(S258="","",MAX(0,MAX(S$2:S258)))</f>
      </c>
      <c r="U258" s="10">
        <f>IF(S258="","",S258-T258)</f>
      </c>
      <c r="V258" s="11">
        <f>IF(U258="","",U258/(Summary!$B$3+T258))</f>
      </c>
    </row>
    <row r="259" spans="1:22" x14ac:dyDescent="0.25">
      <c r="A259" s="4"/>
      <c r="B259" s="4"/>
      <c r="C259" s="5"/>
      <c r="D259" s="5"/>
      <c r="E259" s="5"/>
      <c r="F259" s="5"/>
      <c r="G259" s="5"/>
      <c r="H259" s="5"/>
      <c r="I259" s="6">
        <f>IF(OR(F259="",G259=""),"",(G259-F259)*E259*H259*IF(D259="Short",-1,1))</f>
      </c>
      <c r="J259" s="7"/>
      <c r="K259" s="6">
        <f>IF(I259="","",I259-J259)</f>
      </c>
      <c r="L259" s="8"/>
      <c r="M259" s="9">
        <f>IF(OR(K259="",L259="",L259=0),"",K259/L259)</f>
      </c>
      <c r="N259">
        <f>IF(K259="","",IF(K259&gt;0,"Win",IF(K259&lt;0,"Loss","Scratch")))</f>
      </c>
      <c r="O259" s="5"/>
      <c r="P259" s="5"/>
      <c r="Q259" s="5"/>
      <c r="R259" s="5"/>
      <c r="S259" s="10">
        <f>IF(K259="","",SUM(K$2:K259))</f>
      </c>
      <c r="T259" s="10">
        <f>IF(S259="","",MAX(0,MAX(S$2:S259)))</f>
      </c>
      <c r="U259" s="10">
        <f>IF(S259="","",S259-T259)</f>
      </c>
      <c r="V259" s="11">
        <f>IF(U259="","",U259/(Summary!$B$3+T259))</f>
      </c>
    </row>
    <row r="260" spans="1:22" x14ac:dyDescent="0.25">
      <c r="A260" s="4"/>
      <c r="B260" s="4"/>
      <c r="C260" s="5"/>
      <c r="D260" s="5"/>
      <c r="E260" s="5"/>
      <c r="F260" s="5"/>
      <c r="G260" s="5"/>
      <c r="H260" s="5"/>
      <c r="I260" s="6">
        <f>IF(OR(F260="",G260=""),"",(G260-F260)*E260*H260*IF(D260="Short",-1,1))</f>
      </c>
      <c r="J260" s="7"/>
      <c r="K260" s="6">
        <f>IF(I260="","",I260-J260)</f>
      </c>
      <c r="L260" s="8"/>
      <c r="M260" s="9">
        <f>IF(OR(K260="",L260="",L260=0),"",K260/L260)</f>
      </c>
      <c r="N260">
        <f>IF(K260="","",IF(K260&gt;0,"Win",IF(K260&lt;0,"Loss","Scratch")))</f>
      </c>
      <c r="O260" s="5"/>
      <c r="P260" s="5"/>
      <c r="Q260" s="5"/>
      <c r="R260" s="5"/>
      <c r="S260" s="10">
        <f>IF(K260="","",SUM(K$2:K260))</f>
      </c>
      <c r="T260" s="10">
        <f>IF(S260="","",MAX(0,MAX(S$2:S260)))</f>
      </c>
      <c r="U260" s="10">
        <f>IF(S260="","",S260-T260)</f>
      </c>
      <c r="V260" s="11">
        <f>IF(U260="","",U260/(Summary!$B$3+T260))</f>
      </c>
    </row>
    <row r="261" spans="1:22" x14ac:dyDescent="0.25">
      <c r="A261" s="4"/>
      <c r="B261" s="4"/>
      <c r="C261" s="5"/>
      <c r="D261" s="5"/>
      <c r="E261" s="5"/>
      <c r="F261" s="5"/>
      <c r="G261" s="5"/>
      <c r="H261" s="5"/>
      <c r="I261" s="6">
        <f>IF(OR(F261="",G261=""),"",(G261-F261)*E261*H261*IF(D261="Short",-1,1))</f>
      </c>
      <c r="J261" s="7"/>
      <c r="K261" s="6">
        <f>IF(I261="","",I261-J261)</f>
      </c>
      <c r="L261" s="8"/>
      <c r="M261" s="9">
        <f>IF(OR(K261="",L261="",L261=0),"",K261/L261)</f>
      </c>
      <c r="N261">
        <f>IF(K261="","",IF(K261&gt;0,"Win",IF(K261&lt;0,"Loss","Scratch")))</f>
      </c>
      <c r="O261" s="5"/>
      <c r="P261" s="5"/>
      <c r="Q261" s="5"/>
      <c r="R261" s="5"/>
      <c r="S261" s="10">
        <f>IF(K261="","",SUM(K$2:K261))</f>
      </c>
      <c r="T261" s="10">
        <f>IF(S261="","",MAX(0,MAX(S$2:S261)))</f>
      </c>
      <c r="U261" s="10">
        <f>IF(S261="","",S261-T261)</f>
      </c>
      <c r="V261" s="11">
        <f>IF(U261="","",U261/(Summary!$B$3+T261))</f>
      </c>
    </row>
    <row r="262" spans="1:22" x14ac:dyDescent="0.25">
      <c r="A262" s="4"/>
      <c r="B262" s="4"/>
      <c r="C262" s="5"/>
      <c r="D262" s="5"/>
      <c r="E262" s="5"/>
      <c r="F262" s="5"/>
      <c r="G262" s="5"/>
      <c r="H262" s="5"/>
      <c r="I262" s="6">
        <f>IF(OR(F262="",G262=""),"",(G262-F262)*E262*H262*IF(D262="Short",-1,1))</f>
      </c>
      <c r="J262" s="7"/>
      <c r="K262" s="6">
        <f>IF(I262="","",I262-J262)</f>
      </c>
      <c r="L262" s="8"/>
      <c r="M262" s="9">
        <f>IF(OR(K262="",L262="",L262=0),"",K262/L262)</f>
      </c>
      <c r="N262">
        <f>IF(K262="","",IF(K262&gt;0,"Win",IF(K262&lt;0,"Loss","Scratch")))</f>
      </c>
      <c r="O262" s="5"/>
      <c r="P262" s="5"/>
      <c r="Q262" s="5"/>
      <c r="R262" s="5"/>
      <c r="S262" s="10">
        <f>IF(K262="","",SUM(K$2:K262))</f>
      </c>
      <c r="T262" s="10">
        <f>IF(S262="","",MAX(0,MAX(S$2:S262)))</f>
      </c>
      <c r="U262" s="10">
        <f>IF(S262="","",S262-T262)</f>
      </c>
      <c r="V262" s="11">
        <f>IF(U262="","",U262/(Summary!$B$3+T262))</f>
      </c>
    </row>
    <row r="263" spans="1:22" x14ac:dyDescent="0.25">
      <c r="A263" s="4"/>
      <c r="B263" s="4"/>
      <c r="C263" s="5"/>
      <c r="D263" s="5"/>
      <c r="E263" s="5"/>
      <c r="F263" s="5"/>
      <c r="G263" s="5"/>
      <c r="H263" s="5"/>
      <c r="I263" s="6">
        <f>IF(OR(F263="",G263=""),"",(G263-F263)*E263*H263*IF(D263="Short",-1,1))</f>
      </c>
      <c r="J263" s="7"/>
      <c r="K263" s="6">
        <f>IF(I263="","",I263-J263)</f>
      </c>
      <c r="L263" s="8"/>
      <c r="M263" s="9">
        <f>IF(OR(K263="",L263="",L263=0),"",K263/L263)</f>
      </c>
      <c r="N263">
        <f>IF(K263="","",IF(K263&gt;0,"Win",IF(K263&lt;0,"Loss","Scratch")))</f>
      </c>
      <c r="O263" s="5"/>
      <c r="P263" s="5"/>
      <c r="Q263" s="5"/>
      <c r="R263" s="5"/>
      <c r="S263" s="10">
        <f>IF(K263="","",SUM(K$2:K263))</f>
      </c>
      <c r="T263" s="10">
        <f>IF(S263="","",MAX(0,MAX(S$2:S263)))</f>
      </c>
      <c r="U263" s="10">
        <f>IF(S263="","",S263-T263)</f>
      </c>
      <c r="V263" s="11">
        <f>IF(U263="","",U263/(Summary!$B$3+T263))</f>
      </c>
    </row>
    <row r="264" spans="1:22" x14ac:dyDescent="0.25">
      <c r="A264" s="4"/>
      <c r="B264" s="4"/>
      <c r="C264" s="5"/>
      <c r="D264" s="5"/>
      <c r="E264" s="5"/>
      <c r="F264" s="5"/>
      <c r="G264" s="5"/>
      <c r="H264" s="5"/>
      <c r="I264" s="6">
        <f>IF(OR(F264="",G264=""),"",(G264-F264)*E264*H264*IF(D264="Short",-1,1))</f>
      </c>
      <c r="J264" s="7"/>
      <c r="K264" s="6">
        <f>IF(I264="","",I264-J264)</f>
      </c>
      <c r="L264" s="8"/>
      <c r="M264" s="9">
        <f>IF(OR(K264="",L264="",L264=0),"",K264/L264)</f>
      </c>
      <c r="N264">
        <f>IF(K264="","",IF(K264&gt;0,"Win",IF(K264&lt;0,"Loss","Scratch")))</f>
      </c>
      <c r="O264" s="5"/>
      <c r="P264" s="5"/>
      <c r="Q264" s="5"/>
      <c r="R264" s="5"/>
      <c r="S264" s="10">
        <f>IF(K264="","",SUM(K$2:K264))</f>
      </c>
      <c r="T264" s="10">
        <f>IF(S264="","",MAX(0,MAX(S$2:S264)))</f>
      </c>
      <c r="U264" s="10">
        <f>IF(S264="","",S264-T264)</f>
      </c>
      <c r="V264" s="11">
        <f>IF(U264="","",U264/(Summary!$B$3+T264))</f>
      </c>
    </row>
    <row r="265" spans="1:22" x14ac:dyDescent="0.25">
      <c r="A265" s="4"/>
      <c r="B265" s="4"/>
      <c r="C265" s="5"/>
      <c r="D265" s="5"/>
      <c r="E265" s="5"/>
      <c r="F265" s="5"/>
      <c r="G265" s="5"/>
      <c r="H265" s="5"/>
      <c r="I265" s="6">
        <f>IF(OR(F265="",G265=""),"",(G265-F265)*E265*H265*IF(D265="Short",-1,1))</f>
      </c>
      <c r="J265" s="7"/>
      <c r="K265" s="6">
        <f>IF(I265="","",I265-J265)</f>
      </c>
      <c r="L265" s="8"/>
      <c r="M265" s="9">
        <f>IF(OR(K265="",L265="",L265=0),"",K265/L265)</f>
      </c>
      <c r="N265">
        <f>IF(K265="","",IF(K265&gt;0,"Win",IF(K265&lt;0,"Loss","Scratch")))</f>
      </c>
      <c r="O265" s="5"/>
      <c r="P265" s="5"/>
      <c r="Q265" s="5"/>
      <c r="R265" s="5"/>
      <c r="S265" s="10">
        <f>IF(K265="","",SUM(K$2:K265))</f>
      </c>
      <c r="T265" s="10">
        <f>IF(S265="","",MAX(0,MAX(S$2:S265)))</f>
      </c>
      <c r="U265" s="10">
        <f>IF(S265="","",S265-T265)</f>
      </c>
      <c r="V265" s="11">
        <f>IF(U265="","",U265/(Summary!$B$3+T265))</f>
      </c>
    </row>
    <row r="266" spans="1:22" x14ac:dyDescent="0.25">
      <c r="A266" s="4"/>
      <c r="B266" s="4"/>
      <c r="C266" s="5"/>
      <c r="D266" s="5"/>
      <c r="E266" s="5"/>
      <c r="F266" s="5"/>
      <c r="G266" s="5"/>
      <c r="H266" s="5"/>
      <c r="I266" s="6">
        <f>IF(OR(F266="",G266=""),"",(G266-F266)*E266*H266*IF(D266="Short",-1,1))</f>
      </c>
      <c r="J266" s="7"/>
      <c r="K266" s="6">
        <f>IF(I266="","",I266-J266)</f>
      </c>
      <c r="L266" s="8"/>
      <c r="M266" s="9">
        <f>IF(OR(K266="",L266="",L266=0),"",K266/L266)</f>
      </c>
      <c r="N266">
        <f>IF(K266="","",IF(K266&gt;0,"Win",IF(K266&lt;0,"Loss","Scratch")))</f>
      </c>
      <c r="O266" s="5"/>
      <c r="P266" s="5"/>
      <c r="Q266" s="5"/>
      <c r="R266" s="5"/>
      <c r="S266" s="10">
        <f>IF(K266="","",SUM(K$2:K266))</f>
      </c>
      <c r="T266" s="10">
        <f>IF(S266="","",MAX(0,MAX(S$2:S266)))</f>
      </c>
      <c r="U266" s="10">
        <f>IF(S266="","",S266-T266)</f>
      </c>
      <c r="V266" s="11">
        <f>IF(U266="","",U266/(Summary!$B$3+T266))</f>
      </c>
    </row>
    <row r="267" spans="1:22" x14ac:dyDescent="0.25">
      <c r="A267" s="4"/>
      <c r="B267" s="4"/>
      <c r="C267" s="5"/>
      <c r="D267" s="5"/>
      <c r="E267" s="5"/>
      <c r="F267" s="5"/>
      <c r="G267" s="5"/>
      <c r="H267" s="5"/>
      <c r="I267" s="6">
        <f>IF(OR(F267="",G267=""),"",(G267-F267)*E267*H267*IF(D267="Short",-1,1))</f>
      </c>
      <c r="J267" s="7"/>
      <c r="K267" s="6">
        <f>IF(I267="","",I267-J267)</f>
      </c>
      <c r="L267" s="8"/>
      <c r="M267" s="9">
        <f>IF(OR(K267="",L267="",L267=0),"",K267/L267)</f>
      </c>
      <c r="N267">
        <f>IF(K267="","",IF(K267&gt;0,"Win",IF(K267&lt;0,"Loss","Scratch")))</f>
      </c>
      <c r="O267" s="5"/>
      <c r="P267" s="5"/>
      <c r="Q267" s="5"/>
      <c r="R267" s="5"/>
      <c r="S267" s="10">
        <f>IF(K267="","",SUM(K$2:K267))</f>
      </c>
      <c r="T267" s="10">
        <f>IF(S267="","",MAX(0,MAX(S$2:S267)))</f>
      </c>
      <c r="U267" s="10">
        <f>IF(S267="","",S267-T267)</f>
      </c>
      <c r="V267" s="11">
        <f>IF(U267="","",U267/(Summary!$B$3+T267))</f>
      </c>
    </row>
    <row r="268" spans="1:22" x14ac:dyDescent="0.25">
      <c r="A268" s="4"/>
      <c r="B268" s="4"/>
      <c r="C268" s="5"/>
      <c r="D268" s="5"/>
      <c r="E268" s="5"/>
      <c r="F268" s="5"/>
      <c r="G268" s="5"/>
      <c r="H268" s="5"/>
      <c r="I268" s="6">
        <f>IF(OR(F268="",G268=""),"",(G268-F268)*E268*H268*IF(D268="Short",-1,1))</f>
      </c>
      <c r="J268" s="7"/>
      <c r="K268" s="6">
        <f>IF(I268="","",I268-J268)</f>
      </c>
      <c r="L268" s="8"/>
      <c r="M268" s="9">
        <f>IF(OR(K268="",L268="",L268=0),"",K268/L268)</f>
      </c>
      <c r="N268">
        <f>IF(K268="","",IF(K268&gt;0,"Win",IF(K268&lt;0,"Loss","Scratch")))</f>
      </c>
      <c r="O268" s="5"/>
      <c r="P268" s="5"/>
      <c r="Q268" s="5"/>
      <c r="R268" s="5"/>
      <c r="S268" s="10">
        <f>IF(K268="","",SUM(K$2:K268))</f>
      </c>
      <c r="T268" s="10">
        <f>IF(S268="","",MAX(0,MAX(S$2:S268)))</f>
      </c>
      <c r="U268" s="10">
        <f>IF(S268="","",S268-T268)</f>
      </c>
      <c r="V268" s="11">
        <f>IF(U268="","",U268/(Summary!$B$3+T268))</f>
      </c>
    </row>
    <row r="269" spans="1:22" x14ac:dyDescent="0.25">
      <c r="A269" s="4"/>
      <c r="B269" s="4"/>
      <c r="C269" s="5"/>
      <c r="D269" s="5"/>
      <c r="E269" s="5"/>
      <c r="F269" s="5"/>
      <c r="G269" s="5"/>
      <c r="H269" s="5"/>
      <c r="I269" s="6">
        <f>IF(OR(F269="",G269=""),"",(G269-F269)*E269*H269*IF(D269="Short",-1,1))</f>
      </c>
      <c r="J269" s="7"/>
      <c r="K269" s="6">
        <f>IF(I269="","",I269-J269)</f>
      </c>
      <c r="L269" s="8"/>
      <c r="M269" s="9">
        <f>IF(OR(K269="",L269="",L269=0),"",K269/L269)</f>
      </c>
      <c r="N269">
        <f>IF(K269="","",IF(K269&gt;0,"Win",IF(K269&lt;0,"Loss","Scratch")))</f>
      </c>
      <c r="O269" s="5"/>
      <c r="P269" s="5"/>
      <c r="Q269" s="5"/>
      <c r="R269" s="5"/>
      <c r="S269" s="10">
        <f>IF(K269="","",SUM(K$2:K269))</f>
      </c>
      <c r="T269" s="10">
        <f>IF(S269="","",MAX(0,MAX(S$2:S269)))</f>
      </c>
      <c r="U269" s="10">
        <f>IF(S269="","",S269-T269)</f>
      </c>
      <c r="V269" s="11">
        <f>IF(U269="","",U269/(Summary!$B$3+T269))</f>
      </c>
    </row>
    <row r="270" spans="1:22" x14ac:dyDescent="0.25">
      <c r="A270" s="4"/>
      <c r="B270" s="4"/>
      <c r="C270" s="5"/>
      <c r="D270" s="5"/>
      <c r="E270" s="5"/>
      <c r="F270" s="5"/>
      <c r="G270" s="5"/>
      <c r="H270" s="5"/>
      <c r="I270" s="6">
        <f>IF(OR(F270="",G270=""),"",(G270-F270)*E270*H270*IF(D270="Short",-1,1))</f>
      </c>
      <c r="J270" s="7"/>
      <c r="K270" s="6">
        <f>IF(I270="","",I270-J270)</f>
      </c>
      <c r="L270" s="8"/>
      <c r="M270" s="9">
        <f>IF(OR(K270="",L270="",L270=0),"",K270/L270)</f>
      </c>
      <c r="N270">
        <f>IF(K270="","",IF(K270&gt;0,"Win",IF(K270&lt;0,"Loss","Scratch")))</f>
      </c>
      <c r="O270" s="5"/>
      <c r="P270" s="5"/>
      <c r="Q270" s="5"/>
      <c r="R270" s="5"/>
      <c r="S270" s="10">
        <f>IF(K270="","",SUM(K$2:K270))</f>
      </c>
      <c r="T270" s="10">
        <f>IF(S270="","",MAX(0,MAX(S$2:S270)))</f>
      </c>
      <c r="U270" s="10">
        <f>IF(S270="","",S270-T270)</f>
      </c>
      <c r="V270" s="11">
        <f>IF(U270="","",U270/(Summary!$B$3+T270))</f>
      </c>
    </row>
    <row r="271" spans="1:22" x14ac:dyDescent="0.25">
      <c r="A271" s="4"/>
      <c r="B271" s="4"/>
      <c r="C271" s="5"/>
      <c r="D271" s="5"/>
      <c r="E271" s="5"/>
      <c r="F271" s="5"/>
      <c r="G271" s="5"/>
      <c r="H271" s="5"/>
      <c r="I271" s="6">
        <f>IF(OR(F271="",G271=""),"",(G271-F271)*E271*H271*IF(D271="Short",-1,1))</f>
      </c>
      <c r="J271" s="7"/>
      <c r="K271" s="6">
        <f>IF(I271="","",I271-J271)</f>
      </c>
      <c r="L271" s="8"/>
      <c r="M271" s="9">
        <f>IF(OR(K271="",L271="",L271=0),"",K271/L271)</f>
      </c>
      <c r="N271">
        <f>IF(K271="","",IF(K271&gt;0,"Win",IF(K271&lt;0,"Loss","Scratch")))</f>
      </c>
      <c r="O271" s="5"/>
      <c r="P271" s="5"/>
      <c r="Q271" s="5"/>
      <c r="R271" s="5"/>
      <c r="S271" s="10">
        <f>IF(K271="","",SUM(K$2:K271))</f>
      </c>
      <c r="T271" s="10">
        <f>IF(S271="","",MAX(0,MAX(S$2:S271)))</f>
      </c>
      <c r="U271" s="10">
        <f>IF(S271="","",S271-T271)</f>
      </c>
      <c r="V271" s="11">
        <f>IF(U271="","",U271/(Summary!$B$3+T271))</f>
      </c>
    </row>
    <row r="272" spans="1:22" x14ac:dyDescent="0.25">
      <c r="A272" s="4"/>
      <c r="B272" s="4"/>
      <c r="C272" s="5"/>
      <c r="D272" s="5"/>
      <c r="E272" s="5"/>
      <c r="F272" s="5"/>
      <c r="G272" s="5"/>
      <c r="H272" s="5"/>
      <c r="I272" s="6">
        <f>IF(OR(F272="",G272=""),"",(G272-F272)*E272*H272*IF(D272="Short",-1,1))</f>
      </c>
      <c r="J272" s="7"/>
      <c r="K272" s="6">
        <f>IF(I272="","",I272-J272)</f>
      </c>
      <c r="L272" s="8"/>
      <c r="M272" s="9">
        <f>IF(OR(K272="",L272="",L272=0),"",K272/L272)</f>
      </c>
      <c r="N272">
        <f>IF(K272="","",IF(K272&gt;0,"Win",IF(K272&lt;0,"Loss","Scratch")))</f>
      </c>
      <c r="O272" s="5"/>
      <c r="P272" s="5"/>
      <c r="Q272" s="5"/>
      <c r="R272" s="5"/>
      <c r="S272" s="10">
        <f>IF(K272="","",SUM(K$2:K272))</f>
      </c>
      <c r="T272" s="10">
        <f>IF(S272="","",MAX(0,MAX(S$2:S272)))</f>
      </c>
      <c r="U272" s="10">
        <f>IF(S272="","",S272-T272)</f>
      </c>
      <c r="V272" s="11">
        <f>IF(U272="","",U272/(Summary!$B$3+T272))</f>
      </c>
    </row>
    <row r="273" spans="1:22" x14ac:dyDescent="0.25">
      <c r="A273" s="4"/>
      <c r="B273" s="4"/>
      <c r="C273" s="5"/>
      <c r="D273" s="5"/>
      <c r="E273" s="5"/>
      <c r="F273" s="5"/>
      <c r="G273" s="5"/>
      <c r="H273" s="5"/>
      <c r="I273" s="6">
        <f>IF(OR(F273="",G273=""),"",(G273-F273)*E273*H273*IF(D273="Short",-1,1))</f>
      </c>
      <c r="J273" s="7"/>
      <c r="K273" s="6">
        <f>IF(I273="","",I273-J273)</f>
      </c>
      <c r="L273" s="8"/>
      <c r="M273" s="9">
        <f>IF(OR(K273="",L273="",L273=0),"",K273/L273)</f>
      </c>
      <c r="N273">
        <f>IF(K273="","",IF(K273&gt;0,"Win",IF(K273&lt;0,"Loss","Scratch")))</f>
      </c>
      <c r="O273" s="5"/>
      <c r="P273" s="5"/>
      <c r="Q273" s="5"/>
      <c r="R273" s="5"/>
      <c r="S273" s="10">
        <f>IF(K273="","",SUM(K$2:K273))</f>
      </c>
      <c r="T273" s="10">
        <f>IF(S273="","",MAX(0,MAX(S$2:S273)))</f>
      </c>
      <c r="U273" s="10">
        <f>IF(S273="","",S273-T273)</f>
      </c>
      <c r="V273" s="11">
        <f>IF(U273="","",U273/(Summary!$B$3+T273))</f>
      </c>
    </row>
    <row r="274" spans="1:22" x14ac:dyDescent="0.25">
      <c r="A274" s="4"/>
      <c r="B274" s="4"/>
      <c r="C274" s="5"/>
      <c r="D274" s="5"/>
      <c r="E274" s="5"/>
      <c r="F274" s="5"/>
      <c r="G274" s="5"/>
      <c r="H274" s="5"/>
      <c r="I274" s="6">
        <f>IF(OR(F274="",G274=""),"",(G274-F274)*E274*H274*IF(D274="Short",-1,1))</f>
      </c>
      <c r="J274" s="7"/>
      <c r="K274" s="6">
        <f>IF(I274="","",I274-J274)</f>
      </c>
      <c r="L274" s="8"/>
      <c r="M274" s="9">
        <f>IF(OR(K274="",L274="",L274=0),"",K274/L274)</f>
      </c>
      <c r="N274">
        <f>IF(K274="","",IF(K274&gt;0,"Win",IF(K274&lt;0,"Loss","Scratch")))</f>
      </c>
      <c r="O274" s="5"/>
      <c r="P274" s="5"/>
      <c r="Q274" s="5"/>
      <c r="R274" s="5"/>
      <c r="S274" s="10">
        <f>IF(K274="","",SUM(K$2:K274))</f>
      </c>
      <c r="T274" s="10">
        <f>IF(S274="","",MAX(0,MAX(S$2:S274)))</f>
      </c>
      <c r="U274" s="10">
        <f>IF(S274="","",S274-T274)</f>
      </c>
      <c r="V274" s="11">
        <f>IF(U274="","",U274/(Summary!$B$3+T274))</f>
      </c>
    </row>
    <row r="275" spans="1:22" x14ac:dyDescent="0.25">
      <c r="A275" s="4"/>
      <c r="B275" s="4"/>
      <c r="C275" s="5"/>
      <c r="D275" s="5"/>
      <c r="E275" s="5"/>
      <c r="F275" s="5"/>
      <c r="G275" s="5"/>
      <c r="H275" s="5"/>
      <c r="I275" s="6">
        <f>IF(OR(F275="",G275=""),"",(G275-F275)*E275*H275*IF(D275="Short",-1,1))</f>
      </c>
      <c r="J275" s="7"/>
      <c r="K275" s="6">
        <f>IF(I275="","",I275-J275)</f>
      </c>
      <c r="L275" s="8"/>
      <c r="M275" s="9">
        <f>IF(OR(K275="",L275="",L275=0),"",K275/L275)</f>
      </c>
      <c r="N275">
        <f>IF(K275="","",IF(K275&gt;0,"Win",IF(K275&lt;0,"Loss","Scratch")))</f>
      </c>
      <c r="O275" s="5"/>
      <c r="P275" s="5"/>
      <c r="Q275" s="5"/>
      <c r="R275" s="5"/>
      <c r="S275" s="10">
        <f>IF(K275="","",SUM(K$2:K275))</f>
      </c>
      <c r="T275" s="10">
        <f>IF(S275="","",MAX(0,MAX(S$2:S275)))</f>
      </c>
      <c r="U275" s="10">
        <f>IF(S275="","",S275-T275)</f>
      </c>
      <c r="V275" s="11">
        <f>IF(U275="","",U275/(Summary!$B$3+T275))</f>
      </c>
    </row>
    <row r="276" spans="1:22" x14ac:dyDescent="0.25">
      <c r="A276" s="4"/>
      <c r="B276" s="4"/>
      <c r="C276" s="5"/>
      <c r="D276" s="5"/>
      <c r="E276" s="5"/>
      <c r="F276" s="5"/>
      <c r="G276" s="5"/>
      <c r="H276" s="5"/>
      <c r="I276" s="6">
        <f>IF(OR(F276="",G276=""),"",(G276-F276)*E276*H276*IF(D276="Short",-1,1))</f>
      </c>
      <c r="J276" s="7"/>
      <c r="K276" s="6">
        <f>IF(I276="","",I276-J276)</f>
      </c>
      <c r="L276" s="8"/>
      <c r="M276" s="9">
        <f>IF(OR(K276="",L276="",L276=0),"",K276/L276)</f>
      </c>
      <c r="N276">
        <f>IF(K276="","",IF(K276&gt;0,"Win",IF(K276&lt;0,"Loss","Scratch")))</f>
      </c>
      <c r="O276" s="5"/>
      <c r="P276" s="5"/>
      <c r="Q276" s="5"/>
      <c r="R276" s="5"/>
      <c r="S276" s="10">
        <f>IF(K276="","",SUM(K$2:K276))</f>
      </c>
      <c r="T276" s="10">
        <f>IF(S276="","",MAX(0,MAX(S$2:S276)))</f>
      </c>
      <c r="U276" s="10">
        <f>IF(S276="","",S276-T276)</f>
      </c>
      <c r="V276" s="11">
        <f>IF(U276="","",U276/(Summary!$B$3+T276))</f>
      </c>
    </row>
    <row r="277" spans="1:22" x14ac:dyDescent="0.25">
      <c r="A277" s="4"/>
      <c r="B277" s="4"/>
      <c r="C277" s="5"/>
      <c r="D277" s="5"/>
      <c r="E277" s="5"/>
      <c r="F277" s="5"/>
      <c r="G277" s="5"/>
      <c r="H277" s="5"/>
      <c r="I277" s="6">
        <f>IF(OR(F277="",G277=""),"",(G277-F277)*E277*H277*IF(D277="Short",-1,1))</f>
      </c>
      <c r="J277" s="7"/>
      <c r="K277" s="6">
        <f>IF(I277="","",I277-J277)</f>
      </c>
      <c r="L277" s="8"/>
      <c r="M277" s="9">
        <f>IF(OR(K277="",L277="",L277=0),"",K277/L277)</f>
      </c>
      <c r="N277">
        <f>IF(K277="","",IF(K277&gt;0,"Win",IF(K277&lt;0,"Loss","Scratch")))</f>
      </c>
      <c r="O277" s="5"/>
      <c r="P277" s="5"/>
      <c r="Q277" s="5"/>
      <c r="R277" s="5"/>
      <c r="S277" s="10">
        <f>IF(K277="","",SUM(K$2:K277))</f>
      </c>
      <c r="T277" s="10">
        <f>IF(S277="","",MAX(0,MAX(S$2:S277)))</f>
      </c>
      <c r="U277" s="10">
        <f>IF(S277="","",S277-T277)</f>
      </c>
      <c r="V277" s="11">
        <f>IF(U277="","",U277/(Summary!$B$3+T277))</f>
      </c>
    </row>
    <row r="278" spans="1:22" x14ac:dyDescent="0.25">
      <c r="A278" s="4"/>
      <c r="B278" s="4"/>
      <c r="C278" s="5"/>
      <c r="D278" s="5"/>
      <c r="E278" s="5"/>
      <c r="F278" s="5"/>
      <c r="G278" s="5"/>
      <c r="H278" s="5"/>
      <c r="I278" s="6">
        <f>IF(OR(F278="",G278=""),"",(G278-F278)*E278*H278*IF(D278="Short",-1,1))</f>
      </c>
      <c r="J278" s="7"/>
      <c r="K278" s="6">
        <f>IF(I278="","",I278-J278)</f>
      </c>
      <c r="L278" s="8"/>
      <c r="M278" s="9">
        <f>IF(OR(K278="",L278="",L278=0),"",K278/L278)</f>
      </c>
      <c r="N278">
        <f>IF(K278="","",IF(K278&gt;0,"Win",IF(K278&lt;0,"Loss","Scratch")))</f>
      </c>
      <c r="O278" s="5"/>
      <c r="P278" s="5"/>
      <c r="Q278" s="5"/>
      <c r="R278" s="5"/>
      <c r="S278" s="10">
        <f>IF(K278="","",SUM(K$2:K278))</f>
      </c>
      <c r="T278" s="10">
        <f>IF(S278="","",MAX(0,MAX(S$2:S278)))</f>
      </c>
      <c r="U278" s="10">
        <f>IF(S278="","",S278-T278)</f>
      </c>
      <c r="V278" s="11">
        <f>IF(U278="","",U278/(Summary!$B$3+T278))</f>
      </c>
    </row>
    <row r="279" spans="1:22" x14ac:dyDescent="0.25">
      <c r="A279" s="4"/>
      <c r="B279" s="4"/>
      <c r="C279" s="5"/>
      <c r="D279" s="5"/>
      <c r="E279" s="5"/>
      <c r="F279" s="5"/>
      <c r="G279" s="5"/>
      <c r="H279" s="5"/>
      <c r="I279" s="6">
        <f>IF(OR(F279="",G279=""),"",(G279-F279)*E279*H279*IF(D279="Short",-1,1))</f>
      </c>
      <c r="J279" s="7"/>
      <c r="K279" s="6">
        <f>IF(I279="","",I279-J279)</f>
      </c>
      <c r="L279" s="8"/>
      <c r="M279" s="9">
        <f>IF(OR(K279="",L279="",L279=0),"",K279/L279)</f>
      </c>
      <c r="N279">
        <f>IF(K279="","",IF(K279&gt;0,"Win",IF(K279&lt;0,"Loss","Scratch")))</f>
      </c>
      <c r="O279" s="5"/>
      <c r="P279" s="5"/>
      <c r="Q279" s="5"/>
      <c r="R279" s="5"/>
      <c r="S279" s="10">
        <f>IF(K279="","",SUM(K$2:K279))</f>
      </c>
      <c r="T279" s="10">
        <f>IF(S279="","",MAX(0,MAX(S$2:S279)))</f>
      </c>
      <c r="U279" s="10">
        <f>IF(S279="","",S279-T279)</f>
      </c>
      <c r="V279" s="11">
        <f>IF(U279="","",U279/(Summary!$B$3+T279))</f>
      </c>
    </row>
    <row r="280" spans="1:22" x14ac:dyDescent="0.25">
      <c r="A280" s="4"/>
      <c r="B280" s="4"/>
      <c r="C280" s="5"/>
      <c r="D280" s="5"/>
      <c r="E280" s="5"/>
      <c r="F280" s="5"/>
      <c r="G280" s="5"/>
      <c r="H280" s="5"/>
      <c r="I280" s="6">
        <f>IF(OR(F280="",G280=""),"",(G280-F280)*E280*H280*IF(D280="Short",-1,1))</f>
      </c>
      <c r="J280" s="7"/>
      <c r="K280" s="6">
        <f>IF(I280="","",I280-J280)</f>
      </c>
      <c r="L280" s="8"/>
      <c r="M280" s="9">
        <f>IF(OR(K280="",L280="",L280=0),"",K280/L280)</f>
      </c>
      <c r="N280">
        <f>IF(K280="","",IF(K280&gt;0,"Win",IF(K280&lt;0,"Loss","Scratch")))</f>
      </c>
      <c r="O280" s="5"/>
      <c r="P280" s="5"/>
      <c r="Q280" s="5"/>
      <c r="R280" s="5"/>
      <c r="S280" s="10">
        <f>IF(K280="","",SUM(K$2:K280))</f>
      </c>
      <c r="T280" s="10">
        <f>IF(S280="","",MAX(0,MAX(S$2:S280)))</f>
      </c>
      <c r="U280" s="10">
        <f>IF(S280="","",S280-T280)</f>
      </c>
      <c r="V280" s="11">
        <f>IF(U280="","",U280/(Summary!$B$3+T280))</f>
      </c>
    </row>
    <row r="281" spans="1:22" x14ac:dyDescent="0.25">
      <c r="A281" s="4"/>
      <c r="B281" s="4"/>
      <c r="C281" s="5"/>
      <c r="D281" s="5"/>
      <c r="E281" s="5"/>
      <c r="F281" s="5"/>
      <c r="G281" s="5"/>
      <c r="H281" s="5"/>
      <c r="I281" s="6">
        <f>IF(OR(F281="",G281=""),"",(G281-F281)*E281*H281*IF(D281="Short",-1,1))</f>
      </c>
      <c r="J281" s="7"/>
      <c r="K281" s="6">
        <f>IF(I281="","",I281-J281)</f>
      </c>
      <c r="L281" s="8"/>
      <c r="M281" s="9">
        <f>IF(OR(K281="",L281="",L281=0),"",K281/L281)</f>
      </c>
      <c r="N281">
        <f>IF(K281="","",IF(K281&gt;0,"Win",IF(K281&lt;0,"Loss","Scratch")))</f>
      </c>
      <c r="O281" s="5"/>
      <c r="P281" s="5"/>
      <c r="Q281" s="5"/>
      <c r="R281" s="5"/>
      <c r="S281" s="10">
        <f>IF(K281="","",SUM(K$2:K281))</f>
      </c>
      <c r="T281" s="10">
        <f>IF(S281="","",MAX(0,MAX(S$2:S281)))</f>
      </c>
      <c r="U281" s="10">
        <f>IF(S281="","",S281-T281)</f>
      </c>
      <c r="V281" s="11">
        <f>IF(U281="","",U281/(Summary!$B$3+T281))</f>
      </c>
    </row>
    <row r="282" spans="1:22" x14ac:dyDescent="0.25">
      <c r="A282" s="4"/>
      <c r="B282" s="4"/>
      <c r="C282" s="5"/>
      <c r="D282" s="5"/>
      <c r="E282" s="5"/>
      <c r="F282" s="5"/>
      <c r="G282" s="5"/>
      <c r="H282" s="5"/>
      <c r="I282" s="6">
        <f>IF(OR(F282="",G282=""),"",(G282-F282)*E282*H282*IF(D282="Short",-1,1))</f>
      </c>
      <c r="J282" s="7"/>
      <c r="K282" s="6">
        <f>IF(I282="","",I282-J282)</f>
      </c>
      <c r="L282" s="8"/>
      <c r="M282" s="9">
        <f>IF(OR(K282="",L282="",L282=0),"",K282/L282)</f>
      </c>
      <c r="N282">
        <f>IF(K282="","",IF(K282&gt;0,"Win",IF(K282&lt;0,"Loss","Scratch")))</f>
      </c>
      <c r="O282" s="5"/>
      <c r="P282" s="5"/>
      <c r="Q282" s="5"/>
      <c r="R282" s="5"/>
      <c r="S282" s="10">
        <f>IF(K282="","",SUM(K$2:K282))</f>
      </c>
      <c r="T282" s="10">
        <f>IF(S282="","",MAX(0,MAX(S$2:S282)))</f>
      </c>
      <c r="U282" s="10">
        <f>IF(S282="","",S282-T282)</f>
      </c>
      <c r="V282" s="11">
        <f>IF(U282="","",U282/(Summary!$B$3+T282))</f>
      </c>
    </row>
    <row r="283" spans="1:22" x14ac:dyDescent="0.25">
      <c r="A283" s="4"/>
      <c r="B283" s="4"/>
      <c r="C283" s="5"/>
      <c r="D283" s="5"/>
      <c r="E283" s="5"/>
      <c r="F283" s="5"/>
      <c r="G283" s="5"/>
      <c r="H283" s="5"/>
      <c r="I283" s="6">
        <f>IF(OR(F283="",G283=""),"",(G283-F283)*E283*H283*IF(D283="Short",-1,1))</f>
      </c>
      <c r="J283" s="7"/>
      <c r="K283" s="6">
        <f>IF(I283="","",I283-J283)</f>
      </c>
      <c r="L283" s="8"/>
      <c r="M283" s="9">
        <f>IF(OR(K283="",L283="",L283=0),"",K283/L283)</f>
      </c>
      <c r="N283">
        <f>IF(K283="","",IF(K283&gt;0,"Win",IF(K283&lt;0,"Loss","Scratch")))</f>
      </c>
      <c r="O283" s="5"/>
      <c r="P283" s="5"/>
      <c r="Q283" s="5"/>
      <c r="R283" s="5"/>
      <c r="S283" s="10">
        <f>IF(K283="","",SUM(K$2:K283))</f>
      </c>
      <c r="T283" s="10">
        <f>IF(S283="","",MAX(0,MAX(S$2:S283)))</f>
      </c>
      <c r="U283" s="10">
        <f>IF(S283="","",S283-T283)</f>
      </c>
      <c r="V283" s="11">
        <f>IF(U283="","",U283/(Summary!$B$3+T283))</f>
      </c>
    </row>
    <row r="284" spans="1:22" x14ac:dyDescent="0.25">
      <c r="A284" s="4"/>
      <c r="B284" s="4"/>
      <c r="C284" s="5"/>
      <c r="D284" s="5"/>
      <c r="E284" s="5"/>
      <c r="F284" s="5"/>
      <c r="G284" s="5"/>
      <c r="H284" s="5"/>
      <c r="I284" s="6">
        <f>IF(OR(F284="",G284=""),"",(G284-F284)*E284*H284*IF(D284="Short",-1,1))</f>
      </c>
      <c r="J284" s="7"/>
      <c r="K284" s="6">
        <f>IF(I284="","",I284-J284)</f>
      </c>
      <c r="L284" s="8"/>
      <c r="M284" s="9">
        <f>IF(OR(K284="",L284="",L284=0),"",K284/L284)</f>
      </c>
      <c r="N284">
        <f>IF(K284="","",IF(K284&gt;0,"Win",IF(K284&lt;0,"Loss","Scratch")))</f>
      </c>
      <c r="O284" s="5"/>
      <c r="P284" s="5"/>
      <c r="Q284" s="5"/>
      <c r="R284" s="5"/>
      <c r="S284" s="10">
        <f>IF(K284="","",SUM(K$2:K284))</f>
      </c>
      <c r="T284" s="10">
        <f>IF(S284="","",MAX(0,MAX(S$2:S284)))</f>
      </c>
      <c r="U284" s="10">
        <f>IF(S284="","",S284-T284)</f>
      </c>
      <c r="V284" s="11">
        <f>IF(U284="","",U284/(Summary!$B$3+T284))</f>
      </c>
    </row>
    <row r="285" spans="1:22" x14ac:dyDescent="0.25">
      <c r="A285" s="4"/>
      <c r="B285" s="4"/>
      <c r="C285" s="5"/>
      <c r="D285" s="5"/>
      <c r="E285" s="5"/>
      <c r="F285" s="5"/>
      <c r="G285" s="5"/>
      <c r="H285" s="5"/>
      <c r="I285" s="6">
        <f>IF(OR(F285="",G285=""),"",(G285-F285)*E285*H285*IF(D285="Short",-1,1))</f>
      </c>
      <c r="J285" s="7"/>
      <c r="K285" s="6">
        <f>IF(I285="","",I285-J285)</f>
      </c>
      <c r="L285" s="8"/>
      <c r="M285" s="9">
        <f>IF(OR(K285="",L285="",L285=0),"",K285/L285)</f>
      </c>
      <c r="N285">
        <f>IF(K285="","",IF(K285&gt;0,"Win",IF(K285&lt;0,"Loss","Scratch")))</f>
      </c>
      <c r="O285" s="5"/>
      <c r="P285" s="5"/>
      <c r="Q285" s="5"/>
      <c r="R285" s="5"/>
      <c r="S285" s="10">
        <f>IF(K285="","",SUM(K$2:K285))</f>
      </c>
      <c r="T285" s="10">
        <f>IF(S285="","",MAX(0,MAX(S$2:S285)))</f>
      </c>
      <c r="U285" s="10">
        <f>IF(S285="","",S285-T285)</f>
      </c>
      <c r="V285" s="11">
        <f>IF(U285="","",U285/(Summary!$B$3+T285))</f>
      </c>
    </row>
    <row r="286" spans="1:22" x14ac:dyDescent="0.25">
      <c r="A286" s="4"/>
      <c r="B286" s="4"/>
      <c r="C286" s="5"/>
      <c r="D286" s="5"/>
      <c r="E286" s="5"/>
      <c r="F286" s="5"/>
      <c r="G286" s="5"/>
      <c r="H286" s="5"/>
      <c r="I286" s="6">
        <f>IF(OR(F286="",G286=""),"",(G286-F286)*E286*H286*IF(D286="Short",-1,1))</f>
      </c>
      <c r="J286" s="7"/>
      <c r="K286" s="6">
        <f>IF(I286="","",I286-J286)</f>
      </c>
      <c r="L286" s="8"/>
      <c r="M286" s="9">
        <f>IF(OR(K286="",L286="",L286=0),"",K286/L286)</f>
      </c>
      <c r="N286">
        <f>IF(K286="","",IF(K286&gt;0,"Win",IF(K286&lt;0,"Loss","Scratch")))</f>
      </c>
      <c r="O286" s="5"/>
      <c r="P286" s="5"/>
      <c r="Q286" s="5"/>
      <c r="R286" s="5"/>
      <c r="S286" s="10">
        <f>IF(K286="","",SUM(K$2:K286))</f>
      </c>
      <c r="T286" s="10">
        <f>IF(S286="","",MAX(0,MAX(S$2:S286)))</f>
      </c>
      <c r="U286" s="10">
        <f>IF(S286="","",S286-T286)</f>
      </c>
      <c r="V286" s="11">
        <f>IF(U286="","",U286/(Summary!$B$3+T286))</f>
      </c>
    </row>
    <row r="287" spans="1:22" x14ac:dyDescent="0.25">
      <c r="A287" s="4"/>
      <c r="B287" s="4"/>
      <c r="C287" s="5"/>
      <c r="D287" s="5"/>
      <c r="E287" s="5"/>
      <c r="F287" s="5"/>
      <c r="G287" s="5"/>
      <c r="H287" s="5"/>
      <c r="I287" s="6">
        <f>IF(OR(F287="",G287=""),"",(G287-F287)*E287*H287*IF(D287="Short",-1,1))</f>
      </c>
      <c r="J287" s="7"/>
      <c r="K287" s="6">
        <f>IF(I287="","",I287-J287)</f>
      </c>
      <c r="L287" s="8"/>
      <c r="M287" s="9">
        <f>IF(OR(K287="",L287="",L287=0),"",K287/L287)</f>
      </c>
      <c r="N287">
        <f>IF(K287="","",IF(K287&gt;0,"Win",IF(K287&lt;0,"Loss","Scratch")))</f>
      </c>
      <c r="O287" s="5"/>
      <c r="P287" s="5"/>
      <c r="Q287" s="5"/>
      <c r="R287" s="5"/>
      <c r="S287" s="10">
        <f>IF(K287="","",SUM(K$2:K287))</f>
      </c>
      <c r="T287" s="10">
        <f>IF(S287="","",MAX(0,MAX(S$2:S287)))</f>
      </c>
      <c r="U287" s="10">
        <f>IF(S287="","",S287-T287)</f>
      </c>
      <c r="V287" s="11">
        <f>IF(U287="","",U287/(Summary!$B$3+T287))</f>
      </c>
    </row>
    <row r="288" spans="1:22" x14ac:dyDescent="0.25">
      <c r="A288" s="4"/>
      <c r="B288" s="4"/>
      <c r="C288" s="5"/>
      <c r="D288" s="5"/>
      <c r="E288" s="5"/>
      <c r="F288" s="5"/>
      <c r="G288" s="5"/>
      <c r="H288" s="5"/>
      <c r="I288" s="6">
        <f>IF(OR(F288="",G288=""),"",(G288-F288)*E288*H288*IF(D288="Short",-1,1))</f>
      </c>
      <c r="J288" s="7"/>
      <c r="K288" s="6">
        <f>IF(I288="","",I288-J288)</f>
      </c>
      <c r="L288" s="8"/>
      <c r="M288" s="9">
        <f>IF(OR(K288="",L288="",L288=0),"",K288/L288)</f>
      </c>
      <c r="N288">
        <f>IF(K288="","",IF(K288&gt;0,"Win",IF(K288&lt;0,"Loss","Scratch")))</f>
      </c>
      <c r="O288" s="5"/>
      <c r="P288" s="5"/>
      <c r="Q288" s="5"/>
      <c r="R288" s="5"/>
      <c r="S288" s="10">
        <f>IF(K288="","",SUM(K$2:K288))</f>
      </c>
      <c r="T288" s="10">
        <f>IF(S288="","",MAX(0,MAX(S$2:S288)))</f>
      </c>
      <c r="U288" s="10">
        <f>IF(S288="","",S288-T288)</f>
      </c>
      <c r="V288" s="11">
        <f>IF(U288="","",U288/(Summary!$B$3+T288))</f>
      </c>
    </row>
    <row r="289" spans="1:22" x14ac:dyDescent="0.25">
      <c r="A289" s="4"/>
      <c r="B289" s="4"/>
      <c r="C289" s="5"/>
      <c r="D289" s="5"/>
      <c r="E289" s="5"/>
      <c r="F289" s="5"/>
      <c r="G289" s="5"/>
      <c r="H289" s="5"/>
      <c r="I289" s="6">
        <f>IF(OR(F289="",G289=""),"",(G289-F289)*E289*H289*IF(D289="Short",-1,1))</f>
      </c>
      <c r="J289" s="7"/>
      <c r="K289" s="6">
        <f>IF(I289="","",I289-J289)</f>
      </c>
      <c r="L289" s="8"/>
      <c r="M289" s="9">
        <f>IF(OR(K289="",L289="",L289=0),"",K289/L289)</f>
      </c>
      <c r="N289">
        <f>IF(K289="","",IF(K289&gt;0,"Win",IF(K289&lt;0,"Loss","Scratch")))</f>
      </c>
      <c r="O289" s="5"/>
      <c r="P289" s="5"/>
      <c r="Q289" s="5"/>
      <c r="R289" s="5"/>
      <c r="S289" s="10">
        <f>IF(K289="","",SUM(K$2:K289))</f>
      </c>
      <c r="T289" s="10">
        <f>IF(S289="","",MAX(0,MAX(S$2:S289)))</f>
      </c>
      <c r="U289" s="10">
        <f>IF(S289="","",S289-T289)</f>
      </c>
      <c r="V289" s="11">
        <f>IF(U289="","",U289/(Summary!$B$3+T289))</f>
      </c>
    </row>
    <row r="290" spans="1:22" x14ac:dyDescent="0.25">
      <c r="A290" s="4"/>
      <c r="B290" s="4"/>
      <c r="C290" s="5"/>
      <c r="D290" s="5"/>
      <c r="E290" s="5"/>
      <c r="F290" s="5"/>
      <c r="G290" s="5"/>
      <c r="H290" s="5"/>
      <c r="I290" s="6">
        <f>IF(OR(F290="",G290=""),"",(G290-F290)*E290*H290*IF(D290="Short",-1,1))</f>
      </c>
      <c r="J290" s="7"/>
      <c r="K290" s="6">
        <f>IF(I290="","",I290-J290)</f>
      </c>
      <c r="L290" s="8"/>
      <c r="M290" s="9">
        <f>IF(OR(K290="",L290="",L290=0),"",K290/L290)</f>
      </c>
      <c r="N290">
        <f>IF(K290="","",IF(K290&gt;0,"Win",IF(K290&lt;0,"Loss","Scratch")))</f>
      </c>
      <c r="O290" s="5"/>
      <c r="P290" s="5"/>
      <c r="Q290" s="5"/>
      <c r="R290" s="5"/>
      <c r="S290" s="10">
        <f>IF(K290="","",SUM(K$2:K290))</f>
      </c>
      <c r="T290" s="10">
        <f>IF(S290="","",MAX(0,MAX(S$2:S290)))</f>
      </c>
      <c r="U290" s="10">
        <f>IF(S290="","",S290-T290)</f>
      </c>
      <c r="V290" s="11">
        <f>IF(U290="","",U290/(Summary!$B$3+T290))</f>
      </c>
    </row>
    <row r="291" spans="1:22" x14ac:dyDescent="0.25">
      <c r="A291" s="4"/>
      <c r="B291" s="4"/>
      <c r="C291" s="5"/>
      <c r="D291" s="5"/>
      <c r="E291" s="5"/>
      <c r="F291" s="5"/>
      <c r="G291" s="5"/>
      <c r="H291" s="5"/>
      <c r="I291" s="6">
        <f>IF(OR(F291="",G291=""),"",(G291-F291)*E291*H291*IF(D291="Short",-1,1))</f>
      </c>
      <c r="J291" s="7"/>
      <c r="K291" s="6">
        <f>IF(I291="","",I291-J291)</f>
      </c>
      <c r="L291" s="8"/>
      <c r="M291" s="9">
        <f>IF(OR(K291="",L291="",L291=0),"",K291/L291)</f>
      </c>
      <c r="N291">
        <f>IF(K291="","",IF(K291&gt;0,"Win",IF(K291&lt;0,"Loss","Scratch")))</f>
      </c>
      <c r="O291" s="5"/>
      <c r="P291" s="5"/>
      <c r="Q291" s="5"/>
      <c r="R291" s="5"/>
      <c r="S291" s="10">
        <f>IF(K291="","",SUM(K$2:K291))</f>
      </c>
      <c r="T291" s="10">
        <f>IF(S291="","",MAX(0,MAX(S$2:S291)))</f>
      </c>
      <c r="U291" s="10">
        <f>IF(S291="","",S291-T291)</f>
      </c>
      <c r="V291" s="11">
        <f>IF(U291="","",U291/(Summary!$B$3+T291))</f>
      </c>
    </row>
    <row r="292" spans="1:22" x14ac:dyDescent="0.25">
      <c r="A292" s="4"/>
      <c r="B292" s="4"/>
      <c r="C292" s="5"/>
      <c r="D292" s="5"/>
      <c r="E292" s="5"/>
      <c r="F292" s="5"/>
      <c r="G292" s="5"/>
      <c r="H292" s="5"/>
      <c r="I292" s="6">
        <f>IF(OR(F292="",G292=""),"",(G292-F292)*E292*H292*IF(D292="Short",-1,1))</f>
      </c>
      <c r="J292" s="7"/>
      <c r="K292" s="6">
        <f>IF(I292="","",I292-J292)</f>
      </c>
      <c r="L292" s="8"/>
      <c r="M292" s="9">
        <f>IF(OR(K292="",L292="",L292=0),"",K292/L292)</f>
      </c>
      <c r="N292">
        <f>IF(K292="","",IF(K292&gt;0,"Win",IF(K292&lt;0,"Loss","Scratch")))</f>
      </c>
      <c r="O292" s="5"/>
      <c r="P292" s="5"/>
      <c r="Q292" s="5"/>
      <c r="R292" s="5"/>
      <c r="S292" s="10">
        <f>IF(K292="","",SUM(K$2:K292))</f>
      </c>
      <c r="T292" s="10">
        <f>IF(S292="","",MAX(0,MAX(S$2:S292)))</f>
      </c>
      <c r="U292" s="10">
        <f>IF(S292="","",S292-T292)</f>
      </c>
      <c r="V292" s="11">
        <f>IF(U292="","",U292/(Summary!$B$3+T292))</f>
      </c>
    </row>
    <row r="293" spans="1:22" x14ac:dyDescent="0.25">
      <c r="A293" s="4"/>
      <c r="B293" s="4"/>
      <c r="C293" s="5"/>
      <c r="D293" s="5"/>
      <c r="E293" s="5"/>
      <c r="F293" s="5"/>
      <c r="G293" s="5"/>
      <c r="H293" s="5"/>
      <c r="I293" s="6">
        <f>IF(OR(F293="",G293=""),"",(G293-F293)*E293*H293*IF(D293="Short",-1,1))</f>
      </c>
      <c r="J293" s="7"/>
      <c r="K293" s="6">
        <f>IF(I293="","",I293-J293)</f>
      </c>
      <c r="L293" s="8"/>
      <c r="M293" s="9">
        <f>IF(OR(K293="",L293="",L293=0),"",K293/L293)</f>
      </c>
      <c r="N293">
        <f>IF(K293="","",IF(K293&gt;0,"Win",IF(K293&lt;0,"Loss","Scratch")))</f>
      </c>
      <c r="O293" s="5"/>
      <c r="P293" s="5"/>
      <c r="Q293" s="5"/>
      <c r="R293" s="5"/>
      <c r="S293" s="10">
        <f>IF(K293="","",SUM(K$2:K293))</f>
      </c>
      <c r="T293" s="10">
        <f>IF(S293="","",MAX(0,MAX(S$2:S293)))</f>
      </c>
      <c r="U293" s="10">
        <f>IF(S293="","",S293-T293)</f>
      </c>
      <c r="V293" s="11">
        <f>IF(U293="","",U293/(Summary!$B$3+T293))</f>
      </c>
    </row>
    <row r="294" spans="1:22" x14ac:dyDescent="0.25">
      <c r="A294" s="4"/>
      <c r="B294" s="4"/>
      <c r="C294" s="5"/>
      <c r="D294" s="5"/>
      <c r="E294" s="5"/>
      <c r="F294" s="5"/>
      <c r="G294" s="5"/>
      <c r="H294" s="5"/>
      <c r="I294" s="6">
        <f>IF(OR(F294="",G294=""),"",(G294-F294)*E294*H294*IF(D294="Short",-1,1))</f>
      </c>
      <c r="J294" s="7"/>
      <c r="K294" s="6">
        <f>IF(I294="","",I294-J294)</f>
      </c>
      <c r="L294" s="8"/>
      <c r="M294" s="9">
        <f>IF(OR(K294="",L294="",L294=0),"",K294/L294)</f>
      </c>
      <c r="N294">
        <f>IF(K294="","",IF(K294&gt;0,"Win",IF(K294&lt;0,"Loss","Scratch")))</f>
      </c>
      <c r="O294" s="5"/>
      <c r="P294" s="5"/>
      <c r="Q294" s="5"/>
      <c r="R294" s="5"/>
      <c r="S294" s="10">
        <f>IF(K294="","",SUM(K$2:K294))</f>
      </c>
      <c r="T294" s="10">
        <f>IF(S294="","",MAX(0,MAX(S$2:S294)))</f>
      </c>
      <c r="U294" s="10">
        <f>IF(S294="","",S294-T294)</f>
      </c>
      <c r="V294" s="11">
        <f>IF(U294="","",U294/(Summary!$B$3+T294))</f>
      </c>
    </row>
    <row r="295" spans="1:22" x14ac:dyDescent="0.25">
      <c r="A295" s="4"/>
      <c r="B295" s="4"/>
      <c r="C295" s="5"/>
      <c r="D295" s="5"/>
      <c r="E295" s="5"/>
      <c r="F295" s="5"/>
      <c r="G295" s="5"/>
      <c r="H295" s="5"/>
      <c r="I295" s="6">
        <f>IF(OR(F295="",G295=""),"",(G295-F295)*E295*H295*IF(D295="Short",-1,1))</f>
      </c>
      <c r="J295" s="7"/>
      <c r="K295" s="6">
        <f>IF(I295="","",I295-J295)</f>
      </c>
      <c r="L295" s="8"/>
      <c r="M295" s="9">
        <f>IF(OR(K295="",L295="",L295=0),"",K295/L295)</f>
      </c>
      <c r="N295">
        <f>IF(K295="","",IF(K295&gt;0,"Win",IF(K295&lt;0,"Loss","Scratch")))</f>
      </c>
      <c r="O295" s="5"/>
      <c r="P295" s="5"/>
      <c r="Q295" s="5"/>
      <c r="R295" s="5"/>
      <c r="S295" s="10">
        <f>IF(K295="","",SUM(K$2:K295))</f>
      </c>
      <c r="T295" s="10">
        <f>IF(S295="","",MAX(0,MAX(S$2:S295)))</f>
      </c>
      <c r="U295" s="10">
        <f>IF(S295="","",S295-T295)</f>
      </c>
      <c r="V295" s="11">
        <f>IF(U295="","",U295/(Summary!$B$3+T295))</f>
      </c>
    </row>
    <row r="296" spans="1:22" x14ac:dyDescent="0.25">
      <c r="A296" s="4"/>
      <c r="B296" s="4"/>
      <c r="C296" s="5"/>
      <c r="D296" s="5"/>
      <c r="E296" s="5"/>
      <c r="F296" s="5"/>
      <c r="G296" s="5"/>
      <c r="H296" s="5"/>
      <c r="I296" s="6">
        <f>IF(OR(F296="",G296=""),"",(G296-F296)*E296*H296*IF(D296="Short",-1,1))</f>
      </c>
      <c r="J296" s="7"/>
      <c r="K296" s="6">
        <f>IF(I296="","",I296-J296)</f>
      </c>
      <c r="L296" s="8"/>
      <c r="M296" s="9">
        <f>IF(OR(K296="",L296="",L296=0),"",K296/L296)</f>
      </c>
      <c r="N296">
        <f>IF(K296="","",IF(K296&gt;0,"Win",IF(K296&lt;0,"Loss","Scratch")))</f>
      </c>
      <c r="O296" s="5"/>
      <c r="P296" s="5"/>
      <c r="Q296" s="5"/>
      <c r="R296" s="5"/>
      <c r="S296" s="10">
        <f>IF(K296="","",SUM(K$2:K296))</f>
      </c>
      <c r="T296" s="10">
        <f>IF(S296="","",MAX(0,MAX(S$2:S296)))</f>
      </c>
      <c r="U296" s="10">
        <f>IF(S296="","",S296-T296)</f>
      </c>
      <c r="V296" s="11">
        <f>IF(U296="","",U296/(Summary!$B$3+T296))</f>
      </c>
    </row>
    <row r="297" spans="1:22" x14ac:dyDescent="0.25">
      <c r="A297" s="4"/>
      <c r="B297" s="4"/>
      <c r="C297" s="5"/>
      <c r="D297" s="5"/>
      <c r="E297" s="5"/>
      <c r="F297" s="5"/>
      <c r="G297" s="5"/>
      <c r="H297" s="5"/>
      <c r="I297" s="6">
        <f>IF(OR(F297="",G297=""),"",(G297-F297)*E297*H297*IF(D297="Short",-1,1))</f>
      </c>
      <c r="J297" s="7"/>
      <c r="K297" s="6">
        <f>IF(I297="","",I297-J297)</f>
      </c>
      <c r="L297" s="8"/>
      <c r="M297" s="9">
        <f>IF(OR(K297="",L297="",L297=0),"",K297/L297)</f>
      </c>
      <c r="N297">
        <f>IF(K297="","",IF(K297&gt;0,"Win",IF(K297&lt;0,"Loss","Scratch")))</f>
      </c>
      <c r="O297" s="5"/>
      <c r="P297" s="5"/>
      <c r="Q297" s="5"/>
      <c r="R297" s="5"/>
      <c r="S297" s="10">
        <f>IF(K297="","",SUM(K$2:K297))</f>
      </c>
      <c r="T297" s="10">
        <f>IF(S297="","",MAX(0,MAX(S$2:S297)))</f>
      </c>
      <c r="U297" s="10">
        <f>IF(S297="","",S297-T297)</f>
      </c>
      <c r="V297" s="11">
        <f>IF(U297="","",U297/(Summary!$B$3+T297))</f>
      </c>
    </row>
    <row r="298" spans="1:22" x14ac:dyDescent="0.25">
      <c r="A298" s="4"/>
      <c r="B298" s="4"/>
      <c r="C298" s="5"/>
      <c r="D298" s="5"/>
      <c r="E298" s="5"/>
      <c r="F298" s="5"/>
      <c r="G298" s="5"/>
      <c r="H298" s="5"/>
      <c r="I298" s="6">
        <f>IF(OR(F298="",G298=""),"",(G298-F298)*E298*H298*IF(D298="Short",-1,1))</f>
      </c>
      <c r="J298" s="7"/>
      <c r="K298" s="6">
        <f>IF(I298="","",I298-J298)</f>
      </c>
      <c r="L298" s="8"/>
      <c r="M298" s="9">
        <f>IF(OR(K298="",L298="",L298=0),"",K298/L298)</f>
      </c>
      <c r="N298">
        <f>IF(K298="","",IF(K298&gt;0,"Win",IF(K298&lt;0,"Loss","Scratch")))</f>
      </c>
      <c r="O298" s="5"/>
      <c r="P298" s="5"/>
      <c r="Q298" s="5"/>
      <c r="R298" s="5"/>
      <c r="S298" s="10">
        <f>IF(K298="","",SUM(K$2:K298))</f>
      </c>
      <c r="T298" s="10">
        <f>IF(S298="","",MAX(0,MAX(S$2:S298)))</f>
      </c>
      <c r="U298" s="10">
        <f>IF(S298="","",S298-T298)</f>
      </c>
      <c r="V298" s="11">
        <f>IF(U298="","",U298/(Summary!$B$3+T298))</f>
      </c>
    </row>
    <row r="299" spans="1:22" x14ac:dyDescent="0.25">
      <c r="A299" s="4"/>
      <c r="B299" s="4"/>
      <c r="C299" s="5"/>
      <c r="D299" s="5"/>
      <c r="E299" s="5"/>
      <c r="F299" s="5"/>
      <c r="G299" s="5"/>
      <c r="H299" s="5"/>
      <c r="I299" s="6">
        <f>IF(OR(F299="",G299=""),"",(G299-F299)*E299*H299*IF(D299="Short",-1,1))</f>
      </c>
      <c r="J299" s="7"/>
      <c r="K299" s="6">
        <f>IF(I299="","",I299-J299)</f>
      </c>
      <c r="L299" s="8"/>
      <c r="M299" s="9">
        <f>IF(OR(K299="",L299="",L299=0),"",K299/L299)</f>
      </c>
      <c r="N299">
        <f>IF(K299="","",IF(K299&gt;0,"Win",IF(K299&lt;0,"Loss","Scratch")))</f>
      </c>
      <c r="O299" s="5"/>
      <c r="P299" s="5"/>
      <c r="Q299" s="5"/>
      <c r="R299" s="5"/>
      <c r="S299" s="10">
        <f>IF(K299="","",SUM(K$2:K299))</f>
      </c>
      <c r="T299" s="10">
        <f>IF(S299="","",MAX(0,MAX(S$2:S299)))</f>
      </c>
      <c r="U299" s="10">
        <f>IF(S299="","",S299-T299)</f>
      </c>
      <c r="V299" s="11">
        <f>IF(U299="","",U299/(Summary!$B$3+T299))</f>
      </c>
    </row>
    <row r="300" spans="1:22" x14ac:dyDescent="0.25">
      <c r="A300" s="4"/>
      <c r="B300" s="4"/>
      <c r="C300" s="5"/>
      <c r="D300" s="5"/>
      <c r="E300" s="5"/>
      <c r="F300" s="5"/>
      <c r="G300" s="5"/>
      <c r="H300" s="5"/>
      <c r="I300" s="6">
        <f>IF(OR(F300="",G300=""),"",(G300-F300)*E300*H300*IF(D300="Short",-1,1))</f>
      </c>
      <c r="J300" s="7"/>
      <c r="K300" s="6">
        <f>IF(I300="","",I300-J300)</f>
      </c>
      <c r="L300" s="8"/>
      <c r="M300" s="9">
        <f>IF(OR(K300="",L300="",L300=0),"",K300/L300)</f>
      </c>
      <c r="N300">
        <f>IF(K300="","",IF(K300&gt;0,"Win",IF(K300&lt;0,"Loss","Scratch")))</f>
      </c>
      <c r="O300" s="5"/>
      <c r="P300" s="5"/>
      <c r="Q300" s="5"/>
      <c r="R300" s="5"/>
      <c r="S300" s="10">
        <f>IF(K300="","",SUM(K$2:K300))</f>
      </c>
      <c r="T300" s="10">
        <f>IF(S300="","",MAX(0,MAX(S$2:S300)))</f>
      </c>
      <c r="U300" s="10">
        <f>IF(S300="","",S300-T300)</f>
      </c>
      <c r="V300" s="11">
        <f>IF(U300="","",U300/(Summary!$B$3+T300))</f>
      </c>
    </row>
    <row r="301" spans="1:22" x14ac:dyDescent="0.25">
      <c r="A301" s="4"/>
      <c r="B301" s="4"/>
      <c r="C301" s="5"/>
      <c r="D301" s="5"/>
      <c r="E301" s="5"/>
      <c r="F301" s="5"/>
      <c r="G301" s="5"/>
      <c r="H301" s="5"/>
      <c r="I301" s="6">
        <f>IF(OR(F301="",G301=""),"",(G301-F301)*E301*H301*IF(D301="Short",-1,1))</f>
      </c>
      <c r="J301" s="7"/>
      <c r="K301" s="6">
        <f>IF(I301="","",I301-J301)</f>
      </c>
      <c r="L301" s="8"/>
      <c r="M301" s="9">
        <f>IF(OR(K301="",L301="",L301=0),"",K301/L301)</f>
      </c>
      <c r="N301">
        <f>IF(K301="","",IF(K301&gt;0,"Win",IF(K301&lt;0,"Loss","Scratch")))</f>
      </c>
      <c r="O301" s="5"/>
      <c r="P301" s="5"/>
      <c r="Q301" s="5"/>
      <c r="R301" s="5"/>
      <c r="S301" s="10">
        <f>IF(K301="","",SUM(K$2:K301))</f>
      </c>
      <c r="T301" s="10">
        <f>IF(S301="","",MAX(0,MAX(S$2:S301)))</f>
      </c>
      <c r="U301" s="10">
        <f>IF(S301="","",S301-T301)</f>
      </c>
      <c r="V301" s="11">
        <f>IF(U301="","",U301/(Summary!$B$3+T301))</f>
      </c>
    </row>
    <row r="302" spans="1:22" x14ac:dyDescent="0.25">
      <c r="A302" s="4"/>
      <c r="B302" s="4"/>
      <c r="C302" s="5"/>
      <c r="D302" s="5"/>
      <c r="E302" s="5"/>
      <c r="F302" s="5"/>
      <c r="G302" s="5"/>
      <c r="H302" s="5"/>
      <c r="I302" s="6">
        <f>IF(OR(F302="",G302=""),"",(G302-F302)*E302*H302*IF(D302="Short",-1,1))</f>
      </c>
      <c r="J302" s="7"/>
      <c r="K302" s="6">
        <f>IF(I302="","",I302-J302)</f>
      </c>
      <c r="L302" s="8"/>
      <c r="M302" s="9">
        <f>IF(OR(K302="",L302="",L302=0),"",K302/L302)</f>
      </c>
      <c r="N302">
        <f>IF(K302="","",IF(K302&gt;0,"Win",IF(K302&lt;0,"Loss","Scratch")))</f>
      </c>
      <c r="O302" s="5"/>
      <c r="P302" s="5"/>
      <c r="Q302" s="5"/>
      <c r="R302" s="5"/>
      <c r="S302" s="10">
        <f>IF(K302="","",SUM(K$2:K302))</f>
      </c>
      <c r="T302" s="10">
        <f>IF(S302="","",MAX(0,MAX(S$2:S302)))</f>
      </c>
      <c r="U302" s="10">
        <f>IF(S302="","",S302-T302)</f>
      </c>
      <c r="V302" s="11">
        <f>IF(U302="","",U302/(Summary!$B$3+T302))</f>
      </c>
    </row>
    <row r="303" spans="1:22" x14ac:dyDescent="0.25">
      <c r="A303" s="4"/>
      <c r="B303" s="4"/>
      <c r="C303" s="5"/>
      <c r="D303" s="5"/>
      <c r="E303" s="5"/>
      <c r="F303" s="5"/>
      <c r="G303" s="5"/>
      <c r="H303" s="5"/>
      <c r="I303" s="6">
        <f>IF(OR(F303="",G303=""),"",(G303-F303)*E303*H303*IF(D303="Short",-1,1))</f>
      </c>
      <c r="J303" s="7"/>
      <c r="K303" s="6">
        <f>IF(I303="","",I303-J303)</f>
      </c>
      <c r="L303" s="8"/>
      <c r="M303" s="9">
        <f>IF(OR(K303="",L303="",L303=0),"",K303/L303)</f>
      </c>
      <c r="N303">
        <f>IF(K303="","",IF(K303&gt;0,"Win",IF(K303&lt;0,"Loss","Scratch")))</f>
      </c>
      <c r="O303" s="5"/>
      <c r="P303" s="5"/>
      <c r="Q303" s="5"/>
      <c r="R303" s="5"/>
      <c r="S303" s="10">
        <f>IF(K303="","",SUM(K$2:K303))</f>
      </c>
      <c r="T303" s="10">
        <f>IF(S303="","",MAX(0,MAX(S$2:S303)))</f>
      </c>
      <c r="U303" s="10">
        <f>IF(S303="","",S303-T303)</f>
      </c>
      <c r="V303" s="11">
        <f>IF(U303="","",U303/(Summary!$B$3+T303))</f>
      </c>
    </row>
    <row r="304" spans="1:22" x14ac:dyDescent="0.25">
      <c r="A304" s="4"/>
      <c r="B304" s="4"/>
      <c r="C304" s="5"/>
      <c r="D304" s="5"/>
      <c r="E304" s="5"/>
      <c r="F304" s="5"/>
      <c r="G304" s="5"/>
      <c r="H304" s="5"/>
      <c r="I304" s="6">
        <f>IF(OR(F304="",G304=""),"",(G304-F304)*E304*H304*IF(D304="Short",-1,1))</f>
      </c>
      <c r="J304" s="7"/>
      <c r="K304" s="6">
        <f>IF(I304="","",I304-J304)</f>
      </c>
      <c r="L304" s="8"/>
      <c r="M304" s="9">
        <f>IF(OR(K304="",L304="",L304=0),"",K304/L304)</f>
      </c>
      <c r="N304">
        <f>IF(K304="","",IF(K304&gt;0,"Win",IF(K304&lt;0,"Loss","Scratch")))</f>
      </c>
      <c r="O304" s="5"/>
      <c r="P304" s="5"/>
      <c r="Q304" s="5"/>
      <c r="R304" s="5"/>
      <c r="S304" s="10">
        <f>IF(K304="","",SUM(K$2:K304))</f>
      </c>
      <c r="T304" s="10">
        <f>IF(S304="","",MAX(0,MAX(S$2:S304)))</f>
      </c>
      <c r="U304" s="10">
        <f>IF(S304="","",S304-T304)</f>
      </c>
      <c r="V304" s="11">
        <f>IF(U304="","",U304/(Summary!$B$3+T304))</f>
      </c>
    </row>
    <row r="305" spans="1:22" x14ac:dyDescent="0.25">
      <c r="A305" s="4"/>
      <c r="B305" s="4"/>
      <c r="C305" s="5"/>
      <c r="D305" s="5"/>
      <c r="E305" s="5"/>
      <c r="F305" s="5"/>
      <c r="G305" s="5"/>
      <c r="H305" s="5"/>
      <c r="I305" s="6">
        <f>IF(OR(F305="",G305=""),"",(G305-F305)*E305*H305*IF(D305="Short",-1,1))</f>
      </c>
      <c r="J305" s="7"/>
      <c r="K305" s="6">
        <f>IF(I305="","",I305-J305)</f>
      </c>
      <c r="L305" s="8"/>
      <c r="M305" s="9">
        <f>IF(OR(K305="",L305="",L305=0),"",K305/L305)</f>
      </c>
      <c r="N305">
        <f>IF(K305="","",IF(K305&gt;0,"Win",IF(K305&lt;0,"Loss","Scratch")))</f>
      </c>
      <c r="O305" s="5"/>
      <c r="P305" s="5"/>
      <c r="Q305" s="5"/>
      <c r="R305" s="5"/>
      <c r="S305" s="10">
        <f>IF(K305="","",SUM(K$2:K305))</f>
      </c>
      <c r="T305" s="10">
        <f>IF(S305="","",MAX(0,MAX(S$2:S305)))</f>
      </c>
      <c r="U305" s="10">
        <f>IF(S305="","",S305-T305)</f>
      </c>
      <c r="V305" s="11">
        <f>IF(U305="","",U305/(Summary!$B$3+T305))</f>
      </c>
    </row>
    <row r="306" spans="1:22" x14ac:dyDescent="0.25">
      <c r="A306" s="4"/>
      <c r="B306" s="4"/>
      <c r="C306" s="5"/>
      <c r="D306" s="5"/>
      <c r="E306" s="5"/>
      <c r="F306" s="5"/>
      <c r="G306" s="5"/>
      <c r="H306" s="5"/>
      <c r="I306" s="6">
        <f>IF(OR(F306="",G306=""),"",(G306-F306)*E306*H306*IF(D306="Short",-1,1))</f>
      </c>
      <c r="J306" s="7"/>
      <c r="K306" s="6">
        <f>IF(I306="","",I306-J306)</f>
      </c>
      <c r="L306" s="8"/>
      <c r="M306" s="9">
        <f>IF(OR(K306="",L306="",L306=0),"",K306/L306)</f>
      </c>
      <c r="N306">
        <f>IF(K306="","",IF(K306&gt;0,"Win",IF(K306&lt;0,"Loss","Scratch")))</f>
      </c>
      <c r="O306" s="5"/>
      <c r="P306" s="5"/>
      <c r="Q306" s="5"/>
      <c r="R306" s="5"/>
      <c r="S306" s="10">
        <f>IF(K306="","",SUM(K$2:K306))</f>
      </c>
      <c r="T306" s="10">
        <f>IF(S306="","",MAX(0,MAX(S$2:S306)))</f>
      </c>
      <c r="U306" s="10">
        <f>IF(S306="","",S306-T306)</f>
      </c>
      <c r="V306" s="11">
        <f>IF(U306="","",U306/(Summary!$B$3+T306))</f>
      </c>
    </row>
    <row r="307" spans="1:22" x14ac:dyDescent="0.25">
      <c r="A307" s="4"/>
      <c r="B307" s="4"/>
      <c r="C307" s="5"/>
      <c r="D307" s="5"/>
      <c r="E307" s="5"/>
      <c r="F307" s="5"/>
      <c r="G307" s="5"/>
      <c r="H307" s="5"/>
      <c r="I307" s="6">
        <f>IF(OR(F307="",G307=""),"",(G307-F307)*E307*H307*IF(D307="Short",-1,1))</f>
      </c>
      <c r="J307" s="7"/>
      <c r="K307" s="6">
        <f>IF(I307="","",I307-J307)</f>
      </c>
      <c r="L307" s="8"/>
      <c r="M307" s="9">
        <f>IF(OR(K307="",L307="",L307=0),"",K307/L307)</f>
      </c>
      <c r="N307">
        <f>IF(K307="","",IF(K307&gt;0,"Win",IF(K307&lt;0,"Loss","Scratch")))</f>
      </c>
      <c r="O307" s="5"/>
      <c r="P307" s="5"/>
      <c r="Q307" s="5"/>
      <c r="R307" s="5"/>
      <c r="S307" s="10">
        <f>IF(K307="","",SUM(K$2:K307))</f>
      </c>
      <c r="T307" s="10">
        <f>IF(S307="","",MAX(0,MAX(S$2:S307)))</f>
      </c>
      <c r="U307" s="10">
        <f>IF(S307="","",S307-T307)</f>
      </c>
      <c r="V307" s="11">
        <f>IF(U307="","",U307/(Summary!$B$3+T307))</f>
      </c>
    </row>
    <row r="308" spans="1:22" x14ac:dyDescent="0.25">
      <c r="A308" s="4"/>
      <c r="B308" s="4"/>
      <c r="C308" s="5"/>
      <c r="D308" s="5"/>
      <c r="E308" s="5"/>
      <c r="F308" s="5"/>
      <c r="G308" s="5"/>
      <c r="H308" s="5"/>
      <c r="I308" s="6">
        <f>IF(OR(F308="",G308=""),"",(G308-F308)*E308*H308*IF(D308="Short",-1,1))</f>
      </c>
      <c r="J308" s="7"/>
      <c r="K308" s="6">
        <f>IF(I308="","",I308-J308)</f>
      </c>
      <c r="L308" s="8"/>
      <c r="M308" s="9">
        <f>IF(OR(K308="",L308="",L308=0),"",K308/L308)</f>
      </c>
      <c r="N308">
        <f>IF(K308="","",IF(K308&gt;0,"Win",IF(K308&lt;0,"Loss","Scratch")))</f>
      </c>
      <c r="O308" s="5"/>
      <c r="P308" s="5"/>
      <c r="Q308" s="5"/>
      <c r="R308" s="5"/>
      <c r="S308" s="10">
        <f>IF(K308="","",SUM(K$2:K308))</f>
      </c>
      <c r="T308" s="10">
        <f>IF(S308="","",MAX(0,MAX(S$2:S308)))</f>
      </c>
      <c r="U308" s="10">
        <f>IF(S308="","",S308-T308)</f>
      </c>
      <c r="V308" s="11">
        <f>IF(U308="","",U308/(Summary!$B$3+T308))</f>
      </c>
    </row>
    <row r="309" spans="1:22" x14ac:dyDescent="0.25">
      <c r="A309" s="4"/>
      <c r="B309" s="4"/>
      <c r="C309" s="5"/>
      <c r="D309" s="5"/>
      <c r="E309" s="5"/>
      <c r="F309" s="5"/>
      <c r="G309" s="5"/>
      <c r="H309" s="5"/>
      <c r="I309" s="6">
        <f>IF(OR(F309="",G309=""),"",(G309-F309)*E309*H309*IF(D309="Short",-1,1))</f>
      </c>
      <c r="J309" s="7"/>
      <c r="K309" s="6">
        <f>IF(I309="","",I309-J309)</f>
      </c>
      <c r="L309" s="8"/>
      <c r="M309" s="9">
        <f>IF(OR(K309="",L309="",L309=0),"",K309/L309)</f>
      </c>
      <c r="N309">
        <f>IF(K309="","",IF(K309&gt;0,"Win",IF(K309&lt;0,"Loss","Scratch")))</f>
      </c>
      <c r="O309" s="5"/>
      <c r="P309" s="5"/>
      <c r="Q309" s="5"/>
      <c r="R309" s="5"/>
      <c r="S309" s="10">
        <f>IF(K309="","",SUM(K$2:K309))</f>
      </c>
      <c r="T309" s="10">
        <f>IF(S309="","",MAX(0,MAX(S$2:S309)))</f>
      </c>
      <c r="U309" s="10">
        <f>IF(S309="","",S309-T309)</f>
      </c>
      <c r="V309" s="11">
        <f>IF(U309="","",U309/(Summary!$B$3+T309))</f>
      </c>
    </row>
    <row r="310" spans="1:22" x14ac:dyDescent="0.25">
      <c r="A310" s="4"/>
      <c r="B310" s="4"/>
      <c r="C310" s="5"/>
      <c r="D310" s="5"/>
      <c r="E310" s="5"/>
      <c r="F310" s="5"/>
      <c r="G310" s="5"/>
      <c r="H310" s="5"/>
      <c r="I310" s="6">
        <f>IF(OR(F310="",G310=""),"",(G310-F310)*E310*H310*IF(D310="Short",-1,1))</f>
      </c>
      <c r="J310" s="7"/>
      <c r="K310" s="6">
        <f>IF(I310="","",I310-J310)</f>
      </c>
      <c r="L310" s="8"/>
      <c r="M310" s="9">
        <f>IF(OR(K310="",L310="",L310=0),"",K310/L310)</f>
      </c>
      <c r="N310">
        <f>IF(K310="","",IF(K310&gt;0,"Win",IF(K310&lt;0,"Loss","Scratch")))</f>
      </c>
      <c r="O310" s="5"/>
      <c r="P310" s="5"/>
      <c r="Q310" s="5"/>
      <c r="R310" s="5"/>
      <c r="S310" s="10">
        <f>IF(K310="","",SUM(K$2:K310))</f>
      </c>
      <c r="T310" s="10">
        <f>IF(S310="","",MAX(0,MAX(S$2:S310)))</f>
      </c>
      <c r="U310" s="10">
        <f>IF(S310="","",S310-T310)</f>
      </c>
      <c r="V310" s="11">
        <f>IF(U310="","",U310/(Summary!$B$3+T310))</f>
      </c>
    </row>
    <row r="311" spans="1:22" x14ac:dyDescent="0.25">
      <c r="A311" s="4"/>
      <c r="B311" s="4"/>
      <c r="C311" s="5"/>
      <c r="D311" s="5"/>
      <c r="E311" s="5"/>
      <c r="F311" s="5"/>
      <c r="G311" s="5"/>
      <c r="H311" s="5"/>
      <c r="I311" s="6">
        <f>IF(OR(F311="",G311=""),"",(G311-F311)*E311*H311*IF(D311="Short",-1,1))</f>
      </c>
      <c r="J311" s="7"/>
      <c r="K311" s="6">
        <f>IF(I311="","",I311-J311)</f>
      </c>
      <c r="L311" s="8"/>
      <c r="M311" s="9">
        <f>IF(OR(K311="",L311="",L311=0),"",K311/L311)</f>
      </c>
      <c r="N311">
        <f>IF(K311="","",IF(K311&gt;0,"Win",IF(K311&lt;0,"Loss","Scratch")))</f>
      </c>
      <c r="O311" s="5"/>
      <c r="P311" s="5"/>
      <c r="Q311" s="5"/>
      <c r="R311" s="5"/>
      <c r="S311" s="10">
        <f>IF(K311="","",SUM(K$2:K311))</f>
      </c>
      <c r="T311" s="10">
        <f>IF(S311="","",MAX(0,MAX(S$2:S311)))</f>
      </c>
      <c r="U311" s="10">
        <f>IF(S311="","",S311-T311)</f>
      </c>
      <c r="V311" s="11">
        <f>IF(U311="","",U311/(Summary!$B$3+T311))</f>
      </c>
    </row>
    <row r="312" spans="1:22" x14ac:dyDescent="0.25">
      <c r="A312" s="4"/>
      <c r="B312" s="4"/>
      <c r="C312" s="5"/>
      <c r="D312" s="5"/>
      <c r="E312" s="5"/>
      <c r="F312" s="5"/>
      <c r="G312" s="5"/>
      <c r="H312" s="5"/>
      <c r="I312" s="6">
        <f>IF(OR(F312="",G312=""),"",(G312-F312)*E312*H312*IF(D312="Short",-1,1))</f>
      </c>
      <c r="J312" s="7"/>
      <c r="K312" s="6">
        <f>IF(I312="","",I312-J312)</f>
      </c>
      <c r="L312" s="8"/>
      <c r="M312" s="9">
        <f>IF(OR(K312="",L312="",L312=0),"",K312/L312)</f>
      </c>
      <c r="N312">
        <f>IF(K312="","",IF(K312&gt;0,"Win",IF(K312&lt;0,"Loss","Scratch")))</f>
      </c>
      <c r="O312" s="5"/>
      <c r="P312" s="5"/>
      <c r="Q312" s="5"/>
      <c r="R312" s="5"/>
      <c r="S312" s="10">
        <f>IF(K312="","",SUM(K$2:K312))</f>
      </c>
      <c r="T312" s="10">
        <f>IF(S312="","",MAX(0,MAX(S$2:S312)))</f>
      </c>
      <c r="U312" s="10">
        <f>IF(S312="","",S312-T312)</f>
      </c>
      <c r="V312" s="11">
        <f>IF(U312="","",U312/(Summary!$B$3+T312))</f>
      </c>
    </row>
    <row r="313" spans="1:22" x14ac:dyDescent="0.25">
      <c r="A313" s="4"/>
      <c r="B313" s="4"/>
      <c r="C313" s="5"/>
      <c r="D313" s="5"/>
      <c r="E313" s="5"/>
      <c r="F313" s="5"/>
      <c r="G313" s="5"/>
      <c r="H313" s="5"/>
      <c r="I313" s="6">
        <f>IF(OR(F313="",G313=""),"",(G313-F313)*E313*H313*IF(D313="Short",-1,1))</f>
      </c>
      <c r="J313" s="7"/>
      <c r="K313" s="6">
        <f>IF(I313="","",I313-J313)</f>
      </c>
      <c r="L313" s="8"/>
      <c r="M313" s="9">
        <f>IF(OR(K313="",L313="",L313=0),"",K313/L313)</f>
      </c>
      <c r="N313">
        <f>IF(K313="","",IF(K313&gt;0,"Win",IF(K313&lt;0,"Loss","Scratch")))</f>
      </c>
      <c r="O313" s="5"/>
      <c r="P313" s="5"/>
      <c r="Q313" s="5"/>
      <c r="R313" s="5"/>
      <c r="S313" s="10">
        <f>IF(K313="","",SUM(K$2:K313))</f>
      </c>
      <c r="T313" s="10">
        <f>IF(S313="","",MAX(0,MAX(S$2:S313)))</f>
      </c>
      <c r="U313" s="10">
        <f>IF(S313="","",S313-T313)</f>
      </c>
      <c r="V313" s="11">
        <f>IF(U313="","",U313/(Summary!$B$3+T313))</f>
      </c>
    </row>
    <row r="314" spans="1:22" x14ac:dyDescent="0.25">
      <c r="A314" s="4"/>
      <c r="B314" s="4"/>
      <c r="C314" s="5"/>
      <c r="D314" s="5"/>
      <c r="E314" s="5"/>
      <c r="F314" s="5"/>
      <c r="G314" s="5"/>
      <c r="H314" s="5"/>
      <c r="I314" s="6">
        <f>IF(OR(F314="",G314=""),"",(G314-F314)*E314*H314*IF(D314="Short",-1,1))</f>
      </c>
      <c r="J314" s="7"/>
      <c r="K314" s="6">
        <f>IF(I314="","",I314-J314)</f>
      </c>
      <c r="L314" s="8"/>
      <c r="M314" s="9">
        <f>IF(OR(K314="",L314="",L314=0),"",K314/L314)</f>
      </c>
      <c r="N314">
        <f>IF(K314="","",IF(K314&gt;0,"Win",IF(K314&lt;0,"Loss","Scratch")))</f>
      </c>
      <c r="O314" s="5"/>
      <c r="P314" s="5"/>
      <c r="Q314" s="5"/>
      <c r="R314" s="5"/>
      <c r="S314" s="10">
        <f>IF(K314="","",SUM(K$2:K314))</f>
      </c>
      <c r="T314" s="10">
        <f>IF(S314="","",MAX(0,MAX(S$2:S314)))</f>
      </c>
      <c r="U314" s="10">
        <f>IF(S314="","",S314-T314)</f>
      </c>
      <c r="V314" s="11">
        <f>IF(U314="","",U314/(Summary!$B$3+T314))</f>
      </c>
    </row>
    <row r="315" spans="1:22" x14ac:dyDescent="0.25">
      <c r="A315" s="4"/>
      <c r="B315" s="4"/>
      <c r="C315" s="5"/>
      <c r="D315" s="5"/>
      <c r="E315" s="5"/>
      <c r="F315" s="5"/>
      <c r="G315" s="5"/>
      <c r="H315" s="5"/>
      <c r="I315" s="6">
        <f>IF(OR(F315="",G315=""),"",(G315-F315)*E315*H315*IF(D315="Short",-1,1))</f>
      </c>
      <c r="J315" s="7"/>
      <c r="K315" s="6">
        <f>IF(I315="","",I315-J315)</f>
      </c>
      <c r="L315" s="8"/>
      <c r="M315" s="9">
        <f>IF(OR(K315="",L315="",L315=0),"",K315/L315)</f>
      </c>
      <c r="N315">
        <f>IF(K315="","",IF(K315&gt;0,"Win",IF(K315&lt;0,"Loss","Scratch")))</f>
      </c>
      <c r="O315" s="5"/>
      <c r="P315" s="5"/>
      <c r="Q315" s="5"/>
      <c r="R315" s="5"/>
      <c r="S315" s="10">
        <f>IF(K315="","",SUM(K$2:K315))</f>
      </c>
      <c r="T315" s="10">
        <f>IF(S315="","",MAX(0,MAX(S$2:S315)))</f>
      </c>
      <c r="U315" s="10">
        <f>IF(S315="","",S315-T315)</f>
      </c>
      <c r="V315" s="11">
        <f>IF(U315="","",U315/(Summary!$B$3+T315))</f>
      </c>
    </row>
    <row r="316" spans="1:22" x14ac:dyDescent="0.25">
      <c r="A316" s="4"/>
      <c r="B316" s="4"/>
      <c r="C316" s="5"/>
      <c r="D316" s="5"/>
      <c r="E316" s="5"/>
      <c r="F316" s="5"/>
      <c r="G316" s="5"/>
      <c r="H316" s="5"/>
      <c r="I316" s="6">
        <f>IF(OR(F316="",G316=""),"",(G316-F316)*E316*H316*IF(D316="Short",-1,1))</f>
      </c>
      <c r="J316" s="7"/>
      <c r="K316" s="6">
        <f>IF(I316="","",I316-J316)</f>
      </c>
      <c r="L316" s="8"/>
      <c r="M316" s="9">
        <f>IF(OR(K316="",L316="",L316=0),"",K316/L316)</f>
      </c>
      <c r="N316">
        <f>IF(K316="","",IF(K316&gt;0,"Win",IF(K316&lt;0,"Loss","Scratch")))</f>
      </c>
      <c r="O316" s="5"/>
      <c r="P316" s="5"/>
      <c r="Q316" s="5"/>
      <c r="R316" s="5"/>
      <c r="S316" s="10">
        <f>IF(K316="","",SUM(K$2:K316))</f>
      </c>
      <c r="T316" s="10">
        <f>IF(S316="","",MAX(0,MAX(S$2:S316)))</f>
      </c>
      <c r="U316" s="10">
        <f>IF(S316="","",S316-T316)</f>
      </c>
      <c r="V316" s="11">
        <f>IF(U316="","",U316/(Summary!$B$3+T316))</f>
      </c>
    </row>
    <row r="317" spans="1:22" x14ac:dyDescent="0.25">
      <c r="A317" s="4"/>
      <c r="B317" s="4"/>
      <c r="C317" s="5"/>
      <c r="D317" s="5"/>
      <c r="E317" s="5"/>
      <c r="F317" s="5"/>
      <c r="G317" s="5"/>
      <c r="H317" s="5"/>
      <c r="I317" s="6">
        <f>IF(OR(F317="",G317=""),"",(G317-F317)*E317*H317*IF(D317="Short",-1,1))</f>
      </c>
      <c r="J317" s="7"/>
      <c r="K317" s="6">
        <f>IF(I317="","",I317-J317)</f>
      </c>
      <c r="L317" s="8"/>
      <c r="M317" s="9">
        <f>IF(OR(K317="",L317="",L317=0),"",K317/L317)</f>
      </c>
      <c r="N317">
        <f>IF(K317="","",IF(K317&gt;0,"Win",IF(K317&lt;0,"Loss","Scratch")))</f>
      </c>
      <c r="O317" s="5"/>
      <c r="P317" s="5"/>
      <c r="Q317" s="5"/>
      <c r="R317" s="5"/>
      <c r="S317" s="10">
        <f>IF(K317="","",SUM(K$2:K317))</f>
      </c>
      <c r="T317" s="10">
        <f>IF(S317="","",MAX(0,MAX(S$2:S317)))</f>
      </c>
      <c r="U317" s="10">
        <f>IF(S317="","",S317-T317)</f>
      </c>
      <c r="V317" s="11">
        <f>IF(U317="","",U317/(Summary!$B$3+T317))</f>
      </c>
    </row>
    <row r="318" spans="1:22" x14ac:dyDescent="0.25">
      <c r="A318" s="4"/>
      <c r="B318" s="4"/>
      <c r="C318" s="5"/>
      <c r="D318" s="5"/>
      <c r="E318" s="5"/>
      <c r="F318" s="5"/>
      <c r="G318" s="5"/>
      <c r="H318" s="5"/>
      <c r="I318" s="6">
        <f>IF(OR(F318="",G318=""),"",(G318-F318)*E318*H318*IF(D318="Short",-1,1))</f>
      </c>
      <c r="J318" s="7"/>
      <c r="K318" s="6">
        <f>IF(I318="","",I318-J318)</f>
      </c>
      <c r="L318" s="8"/>
      <c r="M318" s="9">
        <f>IF(OR(K318="",L318="",L318=0),"",K318/L318)</f>
      </c>
      <c r="N318">
        <f>IF(K318="","",IF(K318&gt;0,"Win",IF(K318&lt;0,"Loss","Scratch")))</f>
      </c>
      <c r="O318" s="5"/>
      <c r="P318" s="5"/>
      <c r="Q318" s="5"/>
      <c r="R318" s="5"/>
      <c r="S318" s="10">
        <f>IF(K318="","",SUM(K$2:K318))</f>
      </c>
      <c r="T318" s="10">
        <f>IF(S318="","",MAX(0,MAX(S$2:S318)))</f>
      </c>
      <c r="U318" s="10">
        <f>IF(S318="","",S318-T318)</f>
      </c>
      <c r="V318" s="11">
        <f>IF(U318="","",U318/(Summary!$B$3+T318))</f>
      </c>
    </row>
    <row r="319" spans="1:22" x14ac:dyDescent="0.25">
      <c r="A319" s="4"/>
      <c r="B319" s="4"/>
      <c r="C319" s="5"/>
      <c r="D319" s="5"/>
      <c r="E319" s="5"/>
      <c r="F319" s="5"/>
      <c r="G319" s="5"/>
      <c r="H319" s="5"/>
      <c r="I319" s="6">
        <f>IF(OR(F319="",G319=""),"",(G319-F319)*E319*H319*IF(D319="Short",-1,1))</f>
      </c>
      <c r="J319" s="7"/>
      <c r="K319" s="6">
        <f>IF(I319="","",I319-J319)</f>
      </c>
      <c r="L319" s="8"/>
      <c r="M319" s="9">
        <f>IF(OR(K319="",L319="",L319=0),"",K319/L319)</f>
      </c>
      <c r="N319">
        <f>IF(K319="","",IF(K319&gt;0,"Win",IF(K319&lt;0,"Loss","Scratch")))</f>
      </c>
      <c r="O319" s="5"/>
      <c r="P319" s="5"/>
      <c r="Q319" s="5"/>
      <c r="R319" s="5"/>
      <c r="S319" s="10">
        <f>IF(K319="","",SUM(K$2:K319))</f>
      </c>
      <c r="T319" s="10">
        <f>IF(S319="","",MAX(0,MAX(S$2:S319)))</f>
      </c>
      <c r="U319" s="10">
        <f>IF(S319="","",S319-T319)</f>
      </c>
      <c r="V319" s="11">
        <f>IF(U319="","",U319/(Summary!$B$3+T319))</f>
      </c>
    </row>
    <row r="320" spans="1:22" x14ac:dyDescent="0.25">
      <c r="A320" s="4"/>
      <c r="B320" s="4"/>
      <c r="C320" s="5"/>
      <c r="D320" s="5"/>
      <c r="E320" s="5"/>
      <c r="F320" s="5"/>
      <c r="G320" s="5"/>
      <c r="H320" s="5"/>
      <c r="I320" s="6">
        <f>IF(OR(F320="",G320=""),"",(G320-F320)*E320*H320*IF(D320="Short",-1,1))</f>
      </c>
      <c r="J320" s="7"/>
      <c r="K320" s="6">
        <f>IF(I320="","",I320-J320)</f>
      </c>
      <c r="L320" s="8"/>
      <c r="M320" s="9">
        <f>IF(OR(K320="",L320="",L320=0),"",K320/L320)</f>
      </c>
      <c r="N320">
        <f>IF(K320="","",IF(K320&gt;0,"Win",IF(K320&lt;0,"Loss","Scratch")))</f>
      </c>
      <c r="O320" s="5"/>
      <c r="P320" s="5"/>
      <c r="Q320" s="5"/>
      <c r="R320" s="5"/>
      <c r="S320" s="10">
        <f>IF(K320="","",SUM(K$2:K320))</f>
      </c>
      <c r="T320" s="10">
        <f>IF(S320="","",MAX(0,MAX(S$2:S320)))</f>
      </c>
      <c r="U320" s="10">
        <f>IF(S320="","",S320-T320)</f>
      </c>
      <c r="V320" s="11">
        <f>IF(U320="","",U320/(Summary!$B$3+T320))</f>
      </c>
    </row>
    <row r="321" spans="1:22" x14ac:dyDescent="0.25">
      <c r="A321" s="4"/>
      <c r="B321" s="4"/>
      <c r="C321" s="5"/>
      <c r="D321" s="5"/>
      <c r="E321" s="5"/>
      <c r="F321" s="5"/>
      <c r="G321" s="5"/>
      <c r="H321" s="5"/>
      <c r="I321" s="6">
        <f>IF(OR(F321="",G321=""),"",(G321-F321)*E321*H321*IF(D321="Short",-1,1))</f>
      </c>
      <c r="J321" s="7"/>
      <c r="K321" s="6">
        <f>IF(I321="","",I321-J321)</f>
      </c>
      <c r="L321" s="8"/>
      <c r="M321" s="9">
        <f>IF(OR(K321="",L321="",L321=0),"",K321/L321)</f>
      </c>
      <c r="N321">
        <f>IF(K321="","",IF(K321&gt;0,"Win",IF(K321&lt;0,"Loss","Scratch")))</f>
      </c>
      <c r="O321" s="5"/>
      <c r="P321" s="5"/>
      <c r="Q321" s="5"/>
      <c r="R321" s="5"/>
      <c r="S321" s="10">
        <f>IF(K321="","",SUM(K$2:K321))</f>
      </c>
      <c r="T321" s="10">
        <f>IF(S321="","",MAX(0,MAX(S$2:S321)))</f>
      </c>
      <c r="U321" s="10">
        <f>IF(S321="","",S321-T321)</f>
      </c>
      <c r="V321" s="11">
        <f>IF(U321="","",U321/(Summary!$B$3+T321))</f>
      </c>
    </row>
    <row r="322" spans="1:22" x14ac:dyDescent="0.25">
      <c r="A322" s="4"/>
      <c r="B322" s="4"/>
      <c r="C322" s="5"/>
      <c r="D322" s="5"/>
      <c r="E322" s="5"/>
      <c r="F322" s="5"/>
      <c r="G322" s="5"/>
      <c r="H322" s="5"/>
      <c r="I322" s="6">
        <f>IF(OR(F322="",G322=""),"",(G322-F322)*E322*H322*IF(D322="Short",-1,1))</f>
      </c>
      <c r="J322" s="7"/>
      <c r="K322" s="6">
        <f>IF(I322="","",I322-J322)</f>
      </c>
      <c r="L322" s="8"/>
      <c r="M322" s="9">
        <f>IF(OR(K322="",L322="",L322=0),"",K322/L322)</f>
      </c>
      <c r="N322">
        <f>IF(K322="","",IF(K322&gt;0,"Win",IF(K322&lt;0,"Loss","Scratch")))</f>
      </c>
      <c r="O322" s="5"/>
      <c r="P322" s="5"/>
      <c r="Q322" s="5"/>
      <c r="R322" s="5"/>
      <c r="S322" s="10">
        <f>IF(K322="","",SUM(K$2:K322))</f>
      </c>
      <c r="T322" s="10">
        <f>IF(S322="","",MAX(0,MAX(S$2:S322)))</f>
      </c>
      <c r="U322" s="10">
        <f>IF(S322="","",S322-T322)</f>
      </c>
      <c r="V322" s="11">
        <f>IF(U322="","",U322/(Summary!$B$3+T322))</f>
      </c>
    </row>
    <row r="323" spans="1:22" x14ac:dyDescent="0.25">
      <c r="A323" s="4"/>
      <c r="B323" s="4"/>
      <c r="C323" s="5"/>
      <c r="D323" s="5"/>
      <c r="E323" s="5"/>
      <c r="F323" s="5"/>
      <c r="G323" s="5"/>
      <c r="H323" s="5"/>
      <c r="I323" s="6">
        <f>IF(OR(F323="",G323=""),"",(G323-F323)*E323*H323*IF(D323="Short",-1,1))</f>
      </c>
      <c r="J323" s="7"/>
      <c r="K323" s="6">
        <f>IF(I323="","",I323-J323)</f>
      </c>
      <c r="L323" s="8"/>
      <c r="M323" s="9">
        <f>IF(OR(K323="",L323="",L323=0),"",K323/L323)</f>
      </c>
      <c r="N323">
        <f>IF(K323="","",IF(K323&gt;0,"Win",IF(K323&lt;0,"Loss","Scratch")))</f>
      </c>
      <c r="O323" s="5"/>
      <c r="P323" s="5"/>
      <c r="Q323" s="5"/>
      <c r="R323" s="5"/>
      <c r="S323" s="10">
        <f>IF(K323="","",SUM(K$2:K323))</f>
      </c>
      <c r="T323" s="10">
        <f>IF(S323="","",MAX(0,MAX(S$2:S323)))</f>
      </c>
      <c r="U323" s="10">
        <f>IF(S323="","",S323-T323)</f>
      </c>
      <c r="V323" s="11">
        <f>IF(U323="","",U323/(Summary!$B$3+T323))</f>
      </c>
    </row>
    <row r="324" spans="1:22" x14ac:dyDescent="0.25">
      <c r="A324" s="4"/>
      <c r="B324" s="4"/>
      <c r="C324" s="5"/>
      <c r="D324" s="5"/>
      <c r="E324" s="5"/>
      <c r="F324" s="5"/>
      <c r="G324" s="5"/>
      <c r="H324" s="5"/>
      <c r="I324" s="6">
        <f>IF(OR(F324="",G324=""),"",(G324-F324)*E324*H324*IF(D324="Short",-1,1))</f>
      </c>
      <c r="J324" s="7"/>
      <c r="K324" s="6">
        <f>IF(I324="","",I324-J324)</f>
      </c>
      <c r="L324" s="8"/>
      <c r="M324" s="9">
        <f>IF(OR(K324="",L324="",L324=0),"",K324/L324)</f>
      </c>
      <c r="N324">
        <f>IF(K324="","",IF(K324&gt;0,"Win",IF(K324&lt;0,"Loss","Scratch")))</f>
      </c>
      <c r="O324" s="5"/>
      <c r="P324" s="5"/>
      <c r="Q324" s="5"/>
      <c r="R324" s="5"/>
      <c r="S324" s="10">
        <f>IF(K324="","",SUM(K$2:K324))</f>
      </c>
      <c r="T324" s="10">
        <f>IF(S324="","",MAX(0,MAX(S$2:S324)))</f>
      </c>
      <c r="U324" s="10">
        <f>IF(S324="","",S324-T324)</f>
      </c>
      <c r="V324" s="11">
        <f>IF(U324="","",U324/(Summary!$B$3+T324))</f>
      </c>
    </row>
    <row r="325" spans="1:22" x14ac:dyDescent="0.25">
      <c r="A325" s="4"/>
      <c r="B325" s="4"/>
      <c r="C325" s="5"/>
      <c r="D325" s="5"/>
      <c r="E325" s="5"/>
      <c r="F325" s="5"/>
      <c r="G325" s="5"/>
      <c r="H325" s="5"/>
      <c r="I325" s="6">
        <f>IF(OR(F325="",G325=""),"",(G325-F325)*E325*H325*IF(D325="Short",-1,1))</f>
      </c>
      <c r="J325" s="7"/>
      <c r="K325" s="6">
        <f>IF(I325="","",I325-J325)</f>
      </c>
      <c r="L325" s="8"/>
      <c r="M325" s="9">
        <f>IF(OR(K325="",L325="",L325=0),"",K325/L325)</f>
      </c>
      <c r="N325">
        <f>IF(K325="","",IF(K325&gt;0,"Win",IF(K325&lt;0,"Loss","Scratch")))</f>
      </c>
      <c r="O325" s="5"/>
      <c r="P325" s="5"/>
      <c r="Q325" s="5"/>
      <c r="R325" s="5"/>
      <c r="S325" s="10">
        <f>IF(K325="","",SUM(K$2:K325))</f>
      </c>
      <c r="T325" s="10">
        <f>IF(S325="","",MAX(0,MAX(S$2:S325)))</f>
      </c>
      <c r="U325" s="10">
        <f>IF(S325="","",S325-T325)</f>
      </c>
      <c r="V325" s="11">
        <f>IF(U325="","",U325/(Summary!$B$3+T325))</f>
      </c>
    </row>
    <row r="326" spans="1:22" x14ac:dyDescent="0.25">
      <c r="A326" s="4"/>
      <c r="B326" s="4"/>
      <c r="C326" s="5"/>
      <c r="D326" s="5"/>
      <c r="E326" s="5"/>
      <c r="F326" s="5"/>
      <c r="G326" s="5"/>
      <c r="H326" s="5"/>
      <c r="I326" s="6">
        <f>IF(OR(F326="",G326=""),"",(G326-F326)*E326*H326*IF(D326="Short",-1,1))</f>
      </c>
      <c r="J326" s="7"/>
      <c r="K326" s="6">
        <f>IF(I326="","",I326-J326)</f>
      </c>
      <c r="L326" s="8"/>
      <c r="M326" s="9">
        <f>IF(OR(K326="",L326="",L326=0),"",K326/L326)</f>
      </c>
      <c r="N326">
        <f>IF(K326="","",IF(K326&gt;0,"Win",IF(K326&lt;0,"Loss","Scratch")))</f>
      </c>
      <c r="O326" s="5"/>
      <c r="P326" s="5"/>
      <c r="Q326" s="5"/>
      <c r="R326" s="5"/>
      <c r="S326" s="10">
        <f>IF(K326="","",SUM(K$2:K326))</f>
      </c>
      <c r="T326" s="10">
        <f>IF(S326="","",MAX(0,MAX(S$2:S326)))</f>
      </c>
      <c r="U326" s="10">
        <f>IF(S326="","",S326-T326)</f>
      </c>
      <c r="V326" s="11">
        <f>IF(U326="","",U326/(Summary!$B$3+T326))</f>
      </c>
    </row>
    <row r="327" spans="1:22" x14ac:dyDescent="0.25">
      <c r="A327" s="4"/>
      <c r="B327" s="4"/>
      <c r="C327" s="5"/>
      <c r="D327" s="5"/>
      <c r="E327" s="5"/>
      <c r="F327" s="5"/>
      <c r="G327" s="5"/>
      <c r="H327" s="5"/>
      <c r="I327" s="6">
        <f>IF(OR(F327="",G327=""),"",(G327-F327)*E327*H327*IF(D327="Short",-1,1))</f>
      </c>
      <c r="J327" s="7"/>
      <c r="K327" s="6">
        <f>IF(I327="","",I327-J327)</f>
      </c>
      <c r="L327" s="8"/>
      <c r="M327" s="9">
        <f>IF(OR(K327="",L327="",L327=0),"",K327/L327)</f>
      </c>
      <c r="N327">
        <f>IF(K327="","",IF(K327&gt;0,"Win",IF(K327&lt;0,"Loss","Scratch")))</f>
      </c>
      <c r="O327" s="5"/>
      <c r="P327" s="5"/>
      <c r="Q327" s="5"/>
      <c r="R327" s="5"/>
      <c r="S327" s="10">
        <f>IF(K327="","",SUM(K$2:K327))</f>
      </c>
      <c r="T327" s="10">
        <f>IF(S327="","",MAX(0,MAX(S$2:S327)))</f>
      </c>
      <c r="U327" s="10">
        <f>IF(S327="","",S327-T327)</f>
      </c>
      <c r="V327" s="11">
        <f>IF(U327="","",U327/(Summary!$B$3+T327))</f>
      </c>
    </row>
    <row r="328" spans="1:22" x14ac:dyDescent="0.25">
      <c r="A328" s="4"/>
      <c r="B328" s="4"/>
      <c r="C328" s="5"/>
      <c r="D328" s="5"/>
      <c r="E328" s="5"/>
      <c r="F328" s="5"/>
      <c r="G328" s="5"/>
      <c r="H328" s="5"/>
      <c r="I328" s="6">
        <f>IF(OR(F328="",G328=""),"",(G328-F328)*E328*H328*IF(D328="Short",-1,1))</f>
      </c>
      <c r="J328" s="7"/>
      <c r="K328" s="6">
        <f>IF(I328="","",I328-J328)</f>
      </c>
      <c r="L328" s="8"/>
      <c r="M328" s="9">
        <f>IF(OR(K328="",L328="",L328=0),"",K328/L328)</f>
      </c>
      <c r="N328">
        <f>IF(K328="","",IF(K328&gt;0,"Win",IF(K328&lt;0,"Loss","Scratch")))</f>
      </c>
      <c r="O328" s="5"/>
      <c r="P328" s="5"/>
      <c r="Q328" s="5"/>
      <c r="R328" s="5"/>
      <c r="S328" s="10">
        <f>IF(K328="","",SUM(K$2:K328))</f>
      </c>
      <c r="T328" s="10">
        <f>IF(S328="","",MAX(0,MAX(S$2:S328)))</f>
      </c>
      <c r="U328" s="10">
        <f>IF(S328="","",S328-T328)</f>
      </c>
      <c r="V328" s="11">
        <f>IF(U328="","",U328/(Summary!$B$3+T328))</f>
      </c>
    </row>
    <row r="329" spans="1:22" x14ac:dyDescent="0.25">
      <c r="A329" s="4"/>
      <c r="B329" s="4"/>
      <c r="C329" s="5"/>
      <c r="D329" s="5"/>
      <c r="E329" s="5"/>
      <c r="F329" s="5"/>
      <c r="G329" s="5"/>
      <c r="H329" s="5"/>
      <c r="I329" s="6">
        <f>IF(OR(F329="",G329=""),"",(G329-F329)*E329*H329*IF(D329="Short",-1,1))</f>
      </c>
      <c r="J329" s="7"/>
      <c r="K329" s="6">
        <f>IF(I329="","",I329-J329)</f>
      </c>
      <c r="L329" s="8"/>
      <c r="M329" s="9">
        <f>IF(OR(K329="",L329="",L329=0),"",K329/L329)</f>
      </c>
      <c r="N329">
        <f>IF(K329="","",IF(K329&gt;0,"Win",IF(K329&lt;0,"Loss","Scratch")))</f>
      </c>
      <c r="O329" s="5"/>
      <c r="P329" s="5"/>
      <c r="Q329" s="5"/>
      <c r="R329" s="5"/>
      <c r="S329" s="10">
        <f>IF(K329="","",SUM(K$2:K329))</f>
      </c>
      <c r="T329" s="10">
        <f>IF(S329="","",MAX(0,MAX(S$2:S329)))</f>
      </c>
      <c r="U329" s="10">
        <f>IF(S329="","",S329-T329)</f>
      </c>
      <c r="V329" s="11">
        <f>IF(U329="","",U329/(Summary!$B$3+T329))</f>
      </c>
    </row>
    <row r="330" spans="1:22" x14ac:dyDescent="0.25">
      <c r="A330" s="4"/>
      <c r="B330" s="4"/>
      <c r="C330" s="5"/>
      <c r="D330" s="5"/>
      <c r="E330" s="5"/>
      <c r="F330" s="5"/>
      <c r="G330" s="5"/>
      <c r="H330" s="5"/>
      <c r="I330" s="6">
        <f>IF(OR(F330="",G330=""),"",(G330-F330)*E330*H330*IF(D330="Short",-1,1))</f>
      </c>
      <c r="J330" s="7"/>
      <c r="K330" s="6">
        <f>IF(I330="","",I330-J330)</f>
      </c>
      <c r="L330" s="8"/>
      <c r="M330" s="9">
        <f>IF(OR(K330="",L330="",L330=0),"",K330/L330)</f>
      </c>
      <c r="N330">
        <f>IF(K330="","",IF(K330&gt;0,"Win",IF(K330&lt;0,"Loss","Scratch")))</f>
      </c>
      <c r="O330" s="5"/>
      <c r="P330" s="5"/>
      <c r="Q330" s="5"/>
      <c r="R330" s="5"/>
      <c r="S330" s="10">
        <f>IF(K330="","",SUM(K$2:K330))</f>
      </c>
      <c r="T330" s="10">
        <f>IF(S330="","",MAX(0,MAX(S$2:S330)))</f>
      </c>
      <c r="U330" s="10">
        <f>IF(S330="","",S330-T330)</f>
      </c>
      <c r="V330" s="11">
        <f>IF(U330="","",U330/(Summary!$B$3+T330))</f>
      </c>
    </row>
    <row r="331" spans="1:22" x14ac:dyDescent="0.25">
      <c r="A331" s="4"/>
      <c r="B331" s="4"/>
      <c r="C331" s="5"/>
      <c r="D331" s="5"/>
      <c r="E331" s="5"/>
      <c r="F331" s="5"/>
      <c r="G331" s="5"/>
      <c r="H331" s="5"/>
      <c r="I331" s="6">
        <f>IF(OR(F331="",G331=""),"",(G331-F331)*E331*H331*IF(D331="Short",-1,1))</f>
      </c>
      <c r="J331" s="7"/>
      <c r="K331" s="6">
        <f>IF(I331="","",I331-J331)</f>
      </c>
      <c r="L331" s="8"/>
      <c r="M331" s="9">
        <f>IF(OR(K331="",L331="",L331=0),"",K331/L331)</f>
      </c>
      <c r="N331">
        <f>IF(K331="","",IF(K331&gt;0,"Win",IF(K331&lt;0,"Loss","Scratch")))</f>
      </c>
      <c r="O331" s="5"/>
      <c r="P331" s="5"/>
      <c r="Q331" s="5"/>
      <c r="R331" s="5"/>
      <c r="S331" s="10">
        <f>IF(K331="","",SUM(K$2:K331))</f>
      </c>
      <c r="T331" s="10">
        <f>IF(S331="","",MAX(0,MAX(S$2:S331)))</f>
      </c>
      <c r="U331" s="10">
        <f>IF(S331="","",S331-T331)</f>
      </c>
      <c r="V331" s="11">
        <f>IF(U331="","",U331/(Summary!$B$3+T331))</f>
      </c>
    </row>
    <row r="332" spans="1:22" x14ac:dyDescent="0.25">
      <c r="A332" s="4"/>
      <c r="B332" s="4"/>
      <c r="C332" s="5"/>
      <c r="D332" s="5"/>
      <c r="E332" s="5"/>
      <c r="F332" s="5"/>
      <c r="G332" s="5"/>
      <c r="H332" s="5"/>
      <c r="I332" s="6">
        <f>IF(OR(F332="",G332=""),"",(G332-F332)*E332*H332*IF(D332="Short",-1,1))</f>
      </c>
      <c r="J332" s="7"/>
      <c r="K332" s="6">
        <f>IF(I332="","",I332-J332)</f>
      </c>
      <c r="L332" s="8"/>
      <c r="M332" s="9">
        <f>IF(OR(K332="",L332="",L332=0),"",K332/L332)</f>
      </c>
      <c r="N332">
        <f>IF(K332="","",IF(K332&gt;0,"Win",IF(K332&lt;0,"Loss","Scratch")))</f>
      </c>
      <c r="O332" s="5"/>
      <c r="P332" s="5"/>
      <c r="Q332" s="5"/>
      <c r="R332" s="5"/>
      <c r="S332" s="10">
        <f>IF(K332="","",SUM(K$2:K332))</f>
      </c>
      <c r="T332" s="10">
        <f>IF(S332="","",MAX(0,MAX(S$2:S332)))</f>
      </c>
      <c r="U332" s="10">
        <f>IF(S332="","",S332-T332)</f>
      </c>
      <c r="V332" s="11">
        <f>IF(U332="","",U332/(Summary!$B$3+T332))</f>
      </c>
    </row>
    <row r="333" spans="1:22" x14ac:dyDescent="0.25">
      <c r="A333" s="4"/>
      <c r="B333" s="4"/>
      <c r="C333" s="5"/>
      <c r="D333" s="5"/>
      <c r="E333" s="5"/>
      <c r="F333" s="5"/>
      <c r="G333" s="5"/>
      <c r="H333" s="5"/>
      <c r="I333" s="6">
        <f>IF(OR(F333="",G333=""),"",(G333-F333)*E333*H333*IF(D333="Short",-1,1))</f>
      </c>
      <c r="J333" s="7"/>
      <c r="K333" s="6">
        <f>IF(I333="","",I333-J333)</f>
      </c>
      <c r="L333" s="8"/>
      <c r="M333" s="9">
        <f>IF(OR(K333="",L333="",L333=0),"",K333/L333)</f>
      </c>
      <c r="N333">
        <f>IF(K333="","",IF(K333&gt;0,"Win",IF(K333&lt;0,"Loss","Scratch")))</f>
      </c>
      <c r="O333" s="5"/>
      <c r="P333" s="5"/>
      <c r="Q333" s="5"/>
      <c r="R333" s="5"/>
      <c r="S333" s="10">
        <f>IF(K333="","",SUM(K$2:K333))</f>
      </c>
      <c r="T333" s="10">
        <f>IF(S333="","",MAX(0,MAX(S$2:S333)))</f>
      </c>
      <c r="U333" s="10">
        <f>IF(S333="","",S333-T333)</f>
      </c>
      <c r="V333" s="11">
        <f>IF(U333="","",U333/(Summary!$B$3+T333))</f>
      </c>
    </row>
    <row r="334" spans="1:22" x14ac:dyDescent="0.25">
      <c r="A334" s="4"/>
      <c r="B334" s="4"/>
      <c r="C334" s="5"/>
      <c r="D334" s="5"/>
      <c r="E334" s="5"/>
      <c r="F334" s="5"/>
      <c r="G334" s="5"/>
      <c r="H334" s="5"/>
      <c r="I334" s="6">
        <f>IF(OR(F334="",G334=""),"",(G334-F334)*E334*H334*IF(D334="Short",-1,1))</f>
      </c>
      <c r="J334" s="7"/>
      <c r="K334" s="6">
        <f>IF(I334="","",I334-J334)</f>
      </c>
      <c r="L334" s="8"/>
      <c r="M334" s="9">
        <f>IF(OR(K334="",L334="",L334=0),"",K334/L334)</f>
      </c>
      <c r="N334">
        <f>IF(K334="","",IF(K334&gt;0,"Win",IF(K334&lt;0,"Loss","Scratch")))</f>
      </c>
      <c r="O334" s="5"/>
      <c r="P334" s="5"/>
      <c r="Q334" s="5"/>
      <c r="R334" s="5"/>
      <c r="S334" s="10">
        <f>IF(K334="","",SUM(K$2:K334))</f>
      </c>
      <c r="T334" s="10">
        <f>IF(S334="","",MAX(0,MAX(S$2:S334)))</f>
      </c>
      <c r="U334" s="10">
        <f>IF(S334="","",S334-T334)</f>
      </c>
      <c r="V334" s="11">
        <f>IF(U334="","",U334/(Summary!$B$3+T334))</f>
      </c>
    </row>
    <row r="335" spans="1:22" x14ac:dyDescent="0.25">
      <c r="A335" s="4"/>
      <c r="B335" s="4"/>
      <c r="C335" s="5"/>
      <c r="D335" s="5"/>
      <c r="E335" s="5"/>
      <c r="F335" s="5"/>
      <c r="G335" s="5"/>
      <c r="H335" s="5"/>
      <c r="I335" s="6">
        <f>IF(OR(F335="",G335=""),"",(G335-F335)*E335*H335*IF(D335="Short",-1,1))</f>
      </c>
      <c r="J335" s="7"/>
      <c r="K335" s="6">
        <f>IF(I335="","",I335-J335)</f>
      </c>
      <c r="L335" s="8"/>
      <c r="M335" s="9">
        <f>IF(OR(K335="",L335="",L335=0),"",K335/L335)</f>
      </c>
      <c r="N335">
        <f>IF(K335="","",IF(K335&gt;0,"Win",IF(K335&lt;0,"Loss","Scratch")))</f>
      </c>
      <c r="O335" s="5"/>
      <c r="P335" s="5"/>
      <c r="Q335" s="5"/>
      <c r="R335" s="5"/>
      <c r="S335" s="10">
        <f>IF(K335="","",SUM(K$2:K335))</f>
      </c>
      <c r="T335" s="10">
        <f>IF(S335="","",MAX(0,MAX(S$2:S335)))</f>
      </c>
      <c r="U335" s="10">
        <f>IF(S335="","",S335-T335)</f>
      </c>
      <c r="V335" s="11">
        <f>IF(U335="","",U335/(Summary!$B$3+T335))</f>
      </c>
    </row>
    <row r="336" spans="1:22" x14ac:dyDescent="0.25">
      <c r="A336" s="4"/>
      <c r="B336" s="4"/>
      <c r="C336" s="5"/>
      <c r="D336" s="5"/>
      <c r="E336" s="5"/>
      <c r="F336" s="5"/>
      <c r="G336" s="5"/>
      <c r="H336" s="5"/>
      <c r="I336" s="6">
        <f>IF(OR(F336="",G336=""),"",(G336-F336)*E336*H336*IF(D336="Short",-1,1))</f>
      </c>
      <c r="J336" s="7"/>
      <c r="K336" s="6">
        <f>IF(I336="","",I336-J336)</f>
      </c>
      <c r="L336" s="8"/>
      <c r="M336" s="9">
        <f>IF(OR(K336="",L336="",L336=0),"",K336/L336)</f>
      </c>
      <c r="N336">
        <f>IF(K336="","",IF(K336&gt;0,"Win",IF(K336&lt;0,"Loss","Scratch")))</f>
      </c>
      <c r="O336" s="5"/>
      <c r="P336" s="5"/>
      <c r="Q336" s="5"/>
      <c r="R336" s="5"/>
      <c r="S336" s="10">
        <f>IF(K336="","",SUM(K$2:K336))</f>
      </c>
      <c r="T336" s="10">
        <f>IF(S336="","",MAX(0,MAX(S$2:S336)))</f>
      </c>
      <c r="U336" s="10">
        <f>IF(S336="","",S336-T336)</f>
      </c>
      <c r="V336" s="11">
        <f>IF(U336="","",U336/(Summary!$B$3+T336))</f>
      </c>
    </row>
    <row r="337" spans="1:22" x14ac:dyDescent="0.25">
      <c r="A337" s="4"/>
      <c r="B337" s="4"/>
      <c r="C337" s="5"/>
      <c r="D337" s="5"/>
      <c r="E337" s="5"/>
      <c r="F337" s="5"/>
      <c r="G337" s="5"/>
      <c r="H337" s="5"/>
      <c r="I337" s="6">
        <f>IF(OR(F337="",G337=""),"",(G337-F337)*E337*H337*IF(D337="Short",-1,1))</f>
      </c>
      <c r="J337" s="7"/>
      <c r="K337" s="6">
        <f>IF(I337="","",I337-J337)</f>
      </c>
      <c r="L337" s="8"/>
      <c r="M337" s="9">
        <f>IF(OR(K337="",L337="",L337=0),"",K337/L337)</f>
      </c>
      <c r="N337">
        <f>IF(K337="","",IF(K337&gt;0,"Win",IF(K337&lt;0,"Loss","Scratch")))</f>
      </c>
      <c r="O337" s="5"/>
      <c r="P337" s="5"/>
      <c r="Q337" s="5"/>
      <c r="R337" s="5"/>
      <c r="S337" s="10">
        <f>IF(K337="","",SUM(K$2:K337))</f>
      </c>
      <c r="T337" s="10">
        <f>IF(S337="","",MAX(0,MAX(S$2:S337)))</f>
      </c>
      <c r="U337" s="10">
        <f>IF(S337="","",S337-T337)</f>
      </c>
      <c r="V337" s="11">
        <f>IF(U337="","",U337/(Summary!$B$3+T337))</f>
      </c>
    </row>
    <row r="338" spans="1:22" x14ac:dyDescent="0.25">
      <c r="A338" s="4"/>
      <c r="B338" s="4"/>
      <c r="C338" s="5"/>
      <c r="D338" s="5"/>
      <c r="E338" s="5"/>
      <c r="F338" s="5"/>
      <c r="G338" s="5"/>
      <c r="H338" s="5"/>
      <c r="I338" s="6">
        <f>IF(OR(F338="",G338=""),"",(G338-F338)*E338*H338*IF(D338="Short",-1,1))</f>
      </c>
      <c r="J338" s="7"/>
      <c r="K338" s="6">
        <f>IF(I338="","",I338-J338)</f>
      </c>
      <c r="L338" s="8"/>
      <c r="M338" s="9">
        <f>IF(OR(K338="",L338="",L338=0),"",K338/L338)</f>
      </c>
      <c r="N338">
        <f>IF(K338="","",IF(K338&gt;0,"Win",IF(K338&lt;0,"Loss","Scratch")))</f>
      </c>
      <c r="O338" s="5"/>
      <c r="P338" s="5"/>
      <c r="Q338" s="5"/>
      <c r="R338" s="5"/>
      <c r="S338" s="10">
        <f>IF(K338="","",SUM(K$2:K338))</f>
      </c>
      <c r="T338" s="10">
        <f>IF(S338="","",MAX(0,MAX(S$2:S338)))</f>
      </c>
      <c r="U338" s="10">
        <f>IF(S338="","",S338-T338)</f>
      </c>
      <c r="V338" s="11">
        <f>IF(U338="","",U338/(Summary!$B$3+T338))</f>
      </c>
    </row>
    <row r="339" spans="1:22" x14ac:dyDescent="0.25">
      <c r="A339" s="4"/>
      <c r="B339" s="4"/>
      <c r="C339" s="5"/>
      <c r="D339" s="5"/>
      <c r="E339" s="5"/>
      <c r="F339" s="5"/>
      <c r="G339" s="5"/>
      <c r="H339" s="5"/>
      <c r="I339" s="6">
        <f>IF(OR(F339="",G339=""),"",(G339-F339)*E339*H339*IF(D339="Short",-1,1))</f>
      </c>
      <c r="J339" s="7"/>
      <c r="K339" s="6">
        <f>IF(I339="","",I339-J339)</f>
      </c>
      <c r="L339" s="8"/>
      <c r="M339" s="9">
        <f>IF(OR(K339="",L339="",L339=0),"",K339/L339)</f>
      </c>
      <c r="N339">
        <f>IF(K339="","",IF(K339&gt;0,"Win",IF(K339&lt;0,"Loss","Scratch")))</f>
      </c>
      <c r="O339" s="5"/>
      <c r="P339" s="5"/>
      <c r="Q339" s="5"/>
      <c r="R339" s="5"/>
      <c r="S339" s="10">
        <f>IF(K339="","",SUM(K$2:K339))</f>
      </c>
      <c r="T339" s="10">
        <f>IF(S339="","",MAX(0,MAX(S$2:S339)))</f>
      </c>
      <c r="U339" s="10">
        <f>IF(S339="","",S339-T339)</f>
      </c>
      <c r="V339" s="11">
        <f>IF(U339="","",U339/(Summary!$B$3+T339))</f>
      </c>
    </row>
    <row r="340" spans="1:22" x14ac:dyDescent="0.25">
      <c r="A340" s="4"/>
      <c r="B340" s="4"/>
      <c r="C340" s="5"/>
      <c r="D340" s="5"/>
      <c r="E340" s="5"/>
      <c r="F340" s="5"/>
      <c r="G340" s="5"/>
      <c r="H340" s="5"/>
      <c r="I340" s="6">
        <f>IF(OR(F340="",G340=""),"",(G340-F340)*E340*H340*IF(D340="Short",-1,1))</f>
      </c>
      <c r="J340" s="7"/>
      <c r="K340" s="6">
        <f>IF(I340="","",I340-J340)</f>
      </c>
      <c r="L340" s="8"/>
      <c r="M340" s="9">
        <f>IF(OR(K340="",L340="",L340=0),"",K340/L340)</f>
      </c>
      <c r="N340">
        <f>IF(K340="","",IF(K340&gt;0,"Win",IF(K340&lt;0,"Loss","Scratch")))</f>
      </c>
      <c r="O340" s="5"/>
      <c r="P340" s="5"/>
      <c r="Q340" s="5"/>
      <c r="R340" s="5"/>
      <c r="S340" s="10">
        <f>IF(K340="","",SUM(K$2:K340))</f>
      </c>
      <c r="T340" s="10">
        <f>IF(S340="","",MAX(0,MAX(S$2:S340)))</f>
      </c>
      <c r="U340" s="10">
        <f>IF(S340="","",S340-T340)</f>
      </c>
      <c r="V340" s="11">
        <f>IF(U340="","",U340/(Summary!$B$3+T340))</f>
      </c>
    </row>
    <row r="341" spans="1:22" x14ac:dyDescent="0.25">
      <c r="A341" s="4"/>
      <c r="B341" s="4"/>
      <c r="C341" s="5"/>
      <c r="D341" s="5"/>
      <c r="E341" s="5"/>
      <c r="F341" s="5"/>
      <c r="G341" s="5"/>
      <c r="H341" s="5"/>
      <c r="I341" s="6">
        <f>IF(OR(F341="",G341=""),"",(G341-F341)*E341*H341*IF(D341="Short",-1,1))</f>
      </c>
      <c r="J341" s="7"/>
      <c r="K341" s="6">
        <f>IF(I341="","",I341-J341)</f>
      </c>
      <c r="L341" s="8"/>
      <c r="M341" s="9">
        <f>IF(OR(K341="",L341="",L341=0),"",K341/L341)</f>
      </c>
      <c r="N341">
        <f>IF(K341="","",IF(K341&gt;0,"Win",IF(K341&lt;0,"Loss","Scratch")))</f>
      </c>
      <c r="O341" s="5"/>
      <c r="P341" s="5"/>
      <c r="Q341" s="5"/>
      <c r="R341" s="5"/>
      <c r="S341" s="10">
        <f>IF(K341="","",SUM(K$2:K341))</f>
      </c>
      <c r="T341" s="10">
        <f>IF(S341="","",MAX(0,MAX(S$2:S341)))</f>
      </c>
      <c r="U341" s="10">
        <f>IF(S341="","",S341-T341)</f>
      </c>
      <c r="V341" s="11">
        <f>IF(U341="","",U341/(Summary!$B$3+T341))</f>
      </c>
    </row>
    <row r="342" spans="1:22" x14ac:dyDescent="0.25">
      <c r="A342" s="4"/>
      <c r="B342" s="4"/>
      <c r="C342" s="5"/>
      <c r="D342" s="5"/>
      <c r="E342" s="5"/>
      <c r="F342" s="5"/>
      <c r="G342" s="5"/>
      <c r="H342" s="5"/>
      <c r="I342" s="6">
        <f>IF(OR(F342="",G342=""),"",(G342-F342)*E342*H342*IF(D342="Short",-1,1))</f>
      </c>
      <c r="J342" s="7"/>
      <c r="K342" s="6">
        <f>IF(I342="","",I342-J342)</f>
      </c>
      <c r="L342" s="8"/>
      <c r="M342" s="9">
        <f>IF(OR(K342="",L342="",L342=0),"",K342/L342)</f>
      </c>
      <c r="N342">
        <f>IF(K342="","",IF(K342&gt;0,"Win",IF(K342&lt;0,"Loss","Scratch")))</f>
      </c>
      <c r="O342" s="5"/>
      <c r="P342" s="5"/>
      <c r="Q342" s="5"/>
      <c r="R342" s="5"/>
      <c r="S342" s="10">
        <f>IF(K342="","",SUM(K$2:K342))</f>
      </c>
      <c r="T342" s="10">
        <f>IF(S342="","",MAX(0,MAX(S$2:S342)))</f>
      </c>
      <c r="U342" s="10">
        <f>IF(S342="","",S342-T342)</f>
      </c>
      <c r="V342" s="11">
        <f>IF(U342="","",U342/(Summary!$B$3+T342))</f>
      </c>
    </row>
    <row r="343" spans="1:22" x14ac:dyDescent="0.25">
      <c r="A343" s="4"/>
      <c r="B343" s="4"/>
      <c r="C343" s="5"/>
      <c r="D343" s="5"/>
      <c r="E343" s="5"/>
      <c r="F343" s="5"/>
      <c r="G343" s="5"/>
      <c r="H343" s="5"/>
      <c r="I343" s="6">
        <f>IF(OR(F343="",G343=""),"",(G343-F343)*E343*H343*IF(D343="Short",-1,1))</f>
      </c>
      <c r="J343" s="7"/>
      <c r="K343" s="6">
        <f>IF(I343="","",I343-J343)</f>
      </c>
      <c r="L343" s="8"/>
      <c r="M343" s="9">
        <f>IF(OR(K343="",L343="",L343=0),"",K343/L343)</f>
      </c>
      <c r="N343">
        <f>IF(K343="","",IF(K343&gt;0,"Win",IF(K343&lt;0,"Loss","Scratch")))</f>
      </c>
      <c r="O343" s="5"/>
      <c r="P343" s="5"/>
      <c r="Q343" s="5"/>
      <c r="R343" s="5"/>
      <c r="S343" s="10">
        <f>IF(K343="","",SUM(K$2:K343))</f>
      </c>
      <c r="T343" s="10">
        <f>IF(S343="","",MAX(0,MAX(S$2:S343)))</f>
      </c>
      <c r="U343" s="10">
        <f>IF(S343="","",S343-T343)</f>
      </c>
      <c r="V343" s="11">
        <f>IF(U343="","",U343/(Summary!$B$3+T343))</f>
      </c>
    </row>
    <row r="344" spans="1:22" x14ac:dyDescent="0.25">
      <c r="A344" s="4"/>
      <c r="B344" s="4"/>
      <c r="C344" s="5"/>
      <c r="D344" s="5"/>
      <c r="E344" s="5"/>
      <c r="F344" s="5"/>
      <c r="G344" s="5"/>
      <c r="H344" s="5"/>
      <c r="I344" s="6">
        <f>IF(OR(F344="",G344=""),"",(G344-F344)*E344*H344*IF(D344="Short",-1,1))</f>
      </c>
      <c r="J344" s="7"/>
      <c r="K344" s="6">
        <f>IF(I344="","",I344-J344)</f>
      </c>
      <c r="L344" s="8"/>
      <c r="M344" s="9">
        <f>IF(OR(K344="",L344="",L344=0),"",K344/L344)</f>
      </c>
      <c r="N344">
        <f>IF(K344="","",IF(K344&gt;0,"Win",IF(K344&lt;0,"Loss","Scratch")))</f>
      </c>
      <c r="O344" s="5"/>
      <c r="P344" s="5"/>
      <c r="Q344" s="5"/>
      <c r="R344" s="5"/>
      <c r="S344" s="10">
        <f>IF(K344="","",SUM(K$2:K344))</f>
      </c>
      <c r="T344" s="10">
        <f>IF(S344="","",MAX(0,MAX(S$2:S344)))</f>
      </c>
      <c r="U344" s="10">
        <f>IF(S344="","",S344-T344)</f>
      </c>
      <c r="V344" s="11">
        <f>IF(U344="","",U344/(Summary!$B$3+T344))</f>
      </c>
    </row>
    <row r="345" spans="1:22" x14ac:dyDescent="0.25">
      <c r="A345" s="4"/>
      <c r="B345" s="4"/>
      <c r="C345" s="5"/>
      <c r="D345" s="5"/>
      <c r="E345" s="5"/>
      <c r="F345" s="5"/>
      <c r="G345" s="5"/>
      <c r="H345" s="5"/>
      <c r="I345" s="6">
        <f>IF(OR(F345="",G345=""),"",(G345-F345)*E345*H345*IF(D345="Short",-1,1))</f>
      </c>
      <c r="J345" s="7"/>
      <c r="K345" s="6">
        <f>IF(I345="","",I345-J345)</f>
      </c>
      <c r="L345" s="8"/>
      <c r="M345" s="9">
        <f>IF(OR(K345="",L345="",L345=0),"",K345/L345)</f>
      </c>
      <c r="N345">
        <f>IF(K345="","",IF(K345&gt;0,"Win",IF(K345&lt;0,"Loss","Scratch")))</f>
      </c>
      <c r="O345" s="5"/>
      <c r="P345" s="5"/>
      <c r="Q345" s="5"/>
      <c r="R345" s="5"/>
      <c r="S345" s="10">
        <f>IF(K345="","",SUM(K$2:K345))</f>
      </c>
      <c r="T345" s="10">
        <f>IF(S345="","",MAX(0,MAX(S$2:S345)))</f>
      </c>
      <c r="U345" s="10">
        <f>IF(S345="","",S345-T345)</f>
      </c>
      <c r="V345" s="11">
        <f>IF(U345="","",U345/(Summary!$B$3+T345))</f>
      </c>
    </row>
    <row r="346" spans="1:22" x14ac:dyDescent="0.25">
      <c r="A346" s="4"/>
      <c r="B346" s="4"/>
      <c r="C346" s="5"/>
      <c r="D346" s="5"/>
      <c r="E346" s="5"/>
      <c r="F346" s="5"/>
      <c r="G346" s="5"/>
      <c r="H346" s="5"/>
      <c r="I346" s="6">
        <f>IF(OR(F346="",G346=""),"",(G346-F346)*E346*H346*IF(D346="Short",-1,1))</f>
      </c>
      <c r="J346" s="7"/>
      <c r="K346" s="6">
        <f>IF(I346="","",I346-J346)</f>
      </c>
      <c r="L346" s="8"/>
      <c r="M346" s="9">
        <f>IF(OR(K346="",L346="",L346=0),"",K346/L346)</f>
      </c>
      <c r="N346">
        <f>IF(K346="","",IF(K346&gt;0,"Win",IF(K346&lt;0,"Loss","Scratch")))</f>
      </c>
      <c r="O346" s="5"/>
      <c r="P346" s="5"/>
      <c r="Q346" s="5"/>
      <c r="R346" s="5"/>
      <c r="S346" s="10">
        <f>IF(K346="","",SUM(K$2:K346))</f>
      </c>
      <c r="T346" s="10">
        <f>IF(S346="","",MAX(0,MAX(S$2:S346)))</f>
      </c>
      <c r="U346" s="10">
        <f>IF(S346="","",S346-T346)</f>
      </c>
      <c r="V346" s="11">
        <f>IF(U346="","",U346/(Summary!$B$3+T346))</f>
      </c>
    </row>
    <row r="347" spans="1:22" x14ac:dyDescent="0.25">
      <c r="A347" s="4"/>
      <c r="B347" s="4"/>
      <c r="C347" s="5"/>
      <c r="D347" s="5"/>
      <c r="E347" s="5"/>
      <c r="F347" s="5"/>
      <c r="G347" s="5"/>
      <c r="H347" s="5"/>
      <c r="I347" s="6">
        <f>IF(OR(F347="",G347=""),"",(G347-F347)*E347*H347*IF(D347="Short",-1,1))</f>
      </c>
      <c r="J347" s="7"/>
      <c r="K347" s="6">
        <f>IF(I347="","",I347-J347)</f>
      </c>
      <c r="L347" s="8"/>
      <c r="M347" s="9">
        <f>IF(OR(K347="",L347="",L347=0),"",K347/L347)</f>
      </c>
      <c r="N347">
        <f>IF(K347="","",IF(K347&gt;0,"Win",IF(K347&lt;0,"Loss","Scratch")))</f>
      </c>
      <c r="O347" s="5"/>
      <c r="P347" s="5"/>
      <c r="Q347" s="5"/>
      <c r="R347" s="5"/>
      <c r="S347" s="10">
        <f>IF(K347="","",SUM(K$2:K347))</f>
      </c>
      <c r="T347" s="10">
        <f>IF(S347="","",MAX(0,MAX(S$2:S347)))</f>
      </c>
      <c r="U347" s="10">
        <f>IF(S347="","",S347-T347)</f>
      </c>
      <c r="V347" s="11">
        <f>IF(U347="","",U347/(Summary!$B$3+T347))</f>
      </c>
    </row>
    <row r="348" spans="1:22" x14ac:dyDescent="0.25">
      <c r="A348" s="4"/>
      <c r="B348" s="4"/>
      <c r="C348" s="5"/>
      <c r="D348" s="5"/>
      <c r="E348" s="5"/>
      <c r="F348" s="5"/>
      <c r="G348" s="5"/>
      <c r="H348" s="5"/>
      <c r="I348" s="6">
        <f>IF(OR(F348="",G348=""),"",(G348-F348)*E348*H348*IF(D348="Short",-1,1))</f>
      </c>
      <c r="J348" s="7"/>
      <c r="K348" s="6">
        <f>IF(I348="","",I348-J348)</f>
      </c>
      <c r="L348" s="8"/>
      <c r="M348" s="9">
        <f>IF(OR(K348="",L348="",L348=0),"",K348/L348)</f>
      </c>
      <c r="N348">
        <f>IF(K348="","",IF(K348&gt;0,"Win",IF(K348&lt;0,"Loss","Scratch")))</f>
      </c>
      <c r="O348" s="5"/>
      <c r="P348" s="5"/>
      <c r="Q348" s="5"/>
      <c r="R348" s="5"/>
      <c r="S348" s="10">
        <f>IF(K348="","",SUM(K$2:K348))</f>
      </c>
      <c r="T348" s="10">
        <f>IF(S348="","",MAX(0,MAX(S$2:S348)))</f>
      </c>
      <c r="U348" s="10">
        <f>IF(S348="","",S348-T348)</f>
      </c>
      <c r="V348" s="11">
        <f>IF(U348="","",U348/(Summary!$B$3+T348))</f>
      </c>
    </row>
    <row r="349" spans="1:22" x14ac:dyDescent="0.25">
      <c r="A349" s="4"/>
      <c r="B349" s="4"/>
      <c r="C349" s="5"/>
      <c r="D349" s="5"/>
      <c r="E349" s="5"/>
      <c r="F349" s="5"/>
      <c r="G349" s="5"/>
      <c r="H349" s="5"/>
      <c r="I349" s="6">
        <f>IF(OR(F349="",G349=""),"",(G349-F349)*E349*H349*IF(D349="Short",-1,1))</f>
      </c>
      <c r="J349" s="7"/>
      <c r="K349" s="6">
        <f>IF(I349="","",I349-J349)</f>
      </c>
      <c r="L349" s="8"/>
      <c r="M349" s="9">
        <f>IF(OR(K349="",L349="",L349=0),"",K349/L349)</f>
      </c>
      <c r="N349">
        <f>IF(K349="","",IF(K349&gt;0,"Win",IF(K349&lt;0,"Loss","Scratch")))</f>
      </c>
      <c r="O349" s="5"/>
      <c r="P349" s="5"/>
      <c r="Q349" s="5"/>
      <c r="R349" s="5"/>
      <c r="S349" s="10">
        <f>IF(K349="","",SUM(K$2:K349))</f>
      </c>
      <c r="T349" s="10">
        <f>IF(S349="","",MAX(0,MAX(S$2:S349)))</f>
      </c>
      <c r="U349" s="10">
        <f>IF(S349="","",S349-T349)</f>
      </c>
      <c r="V349" s="11">
        <f>IF(U349="","",U349/(Summary!$B$3+T349))</f>
      </c>
    </row>
    <row r="350" spans="1:22" x14ac:dyDescent="0.25">
      <c r="A350" s="4"/>
      <c r="B350" s="4"/>
      <c r="C350" s="5"/>
      <c r="D350" s="5"/>
      <c r="E350" s="5"/>
      <c r="F350" s="5"/>
      <c r="G350" s="5"/>
      <c r="H350" s="5"/>
      <c r="I350" s="6">
        <f>IF(OR(F350="",G350=""),"",(G350-F350)*E350*H350*IF(D350="Short",-1,1))</f>
      </c>
      <c r="J350" s="7"/>
      <c r="K350" s="6">
        <f>IF(I350="","",I350-J350)</f>
      </c>
      <c r="L350" s="8"/>
      <c r="M350" s="9">
        <f>IF(OR(K350="",L350="",L350=0),"",K350/L350)</f>
      </c>
      <c r="N350">
        <f>IF(K350="","",IF(K350&gt;0,"Win",IF(K350&lt;0,"Loss","Scratch")))</f>
      </c>
      <c r="O350" s="5"/>
      <c r="P350" s="5"/>
      <c r="Q350" s="5"/>
      <c r="R350" s="5"/>
      <c r="S350" s="10">
        <f>IF(K350="","",SUM(K$2:K350))</f>
      </c>
      <c r="T350" s="10">
        <f>IF(S350="","",MAX(0,MAX(S$2:S350)))</f>
      </c>
      <c r="U350" s="10">
        <f>IF(S350="","",S350-T350)</f>
      </c>
      <c r="V350" s="11">
        <f>IF(U350="","",U350/(Summary!$B$3+T350))</f>
      </c>
    </row>
    <row r="351" spans="1:22" x14ac:dyDescent="0.25">
      <c r="A351" s="4"/>
      <c r="B351" s="4"/>
      <c r="C351" s="5"/>
      <c r="D351" s="5"/>
      <c r="E351" s="5"/>
      <c r="F351" s="5"/>
      <c r="G351" s="5"/>
      <c r="H351" s="5"/>
      <c r="I351" s="6">
        <f>IF(OR(F351="",G351=""),"",(G351-F351)*E351*H351*IF(D351="Short",-1,1))</f>
      </c>
      <c r="J351" s="7"/>
      <c r="K351" s="6">
        <f>IF(I351="","",I351-J351)</f>
      </c>
      <c r="L351" s="8"/>
      <c r="M351" s="9">
        <f>IF(OR(K351="",L351="",L351=0),"",K351/L351)</f>
      </c>
      <c r="N351">
        <f>IF(K351="","",IF(K351&gt;0,"Win",IF(K351&lt;0,"Loss","Scratch")))</f>
      </c>
      <c r="O351" s="5"/>
      <c r="P351" s="5"/>
      <c r="Q351" s="5"/>
      <c r="R351" s="5"/>
      <c r="S351" s="10">
        <f>IF(K351="","",SUM(K$2:K351))</f>
      </c>
      <c r="T351" s="10">
        <f>IF(S351="","",MAX(0,MAX(S$2:S351)))</f>
      </c>
      <c r="U351" s="10">
        <f>IF(S351="","",S351-T351)</f>
      </c>
      <c r="V351" s="11">
        <f>IF(U351="","",U351/(Summary!$B$3+T351))</f>
      </c>
    </row>
    <row r="352" spans="1:22" x14ac:dyDescent="0.25">
      <c r="A352" s="4"/>
      <c r="B352" s="4"/>
      <c r="C352" s="5"/>
      <c r="D352" s="5"/>
      <c r="E352" s="5"/>
      <c r="F352" s="5"/>
      <c r="G352" s="5"/>
      <c r="H352" s="5"/>
      <c r="I352" s="6">
        <f>IF(OR(F352="",G352=""),"",(G352-F352)*E352*H352*IF(D352="Short",-1,1))</f>
      </c>
      <c r="J352" s="7"/>
      <c r="K352" s="6">
        <f>IF(I352="","",I352-J352)</f>
      </c>
      <c r="L352" s="8"/>
      <c r="M352" s="9">
        <f>IF(OR(K352="",L352="",L352=0),"",K352/L352)</f>
      </c>
      <c r="N352">
        <f>IF(K352="","",IF(K352&gt;0,"Win",IF(K352&lt;0,"Loss","Scratch")))</f>
      </c>
      <c r="O352" s="5"/>
      <c r="P352" s="5"/>
      <c r="Q352" s="5"/>
      <c r="R352" s="5"/>
      <c r="S352" s="10">
        <f>IF(K352="","",SUM(K$2:K352))</f>
      </c>
      <c r="T352" s="10">
        <f>IF(S352="","",MAX(0,MAX(S$2:S352)))</f>
      </c>
      <c r="U352" s="10">
        <f>IF(S352="","",S352-T352)</f>
      </c>
      <c r="V352" s="11">
        <f>IF(U352="","",U352/(Summary!$B$3+T352))</f>
      </c>
    </row>
    <row r="353" spans="1:22" x14ac:dyDescent="0.25">
      <c r="A353" s="4"/>
      <c r="B353" s="4"/>
      <c r="C353" s="5"/>
      <c r="D353" s="5"/>
      <c r="E353" s="5"/>
      <c r="F353" s="5"/>
      <c r="G353" s="5"/>
      <c r="H353" s="5"/>
      <c r="I353" s="6">
        <f>IF(OR(F353="",G353=""),"",(G353-F353)*E353*H353*IF(D353="Short",-1,1))</f>
      </c>
      <c r="J353" s="7"/>
      <c r="K353" s="6">
        <f>IF(I353="","",I353-J353)</f>
      </c>
      <c r="L353" s="8"/>
      <c r="M353" s="9">
        <f>IF(OR(K353="",L353="",L353=0),"",K353/L353)</f>
      </c>
      <c r="N353">
        <f>IF(K353="","",IF(K353&gt;0,"Win",IF(K353&lt;0,"Loss","Scratch")))</f>
      </c>
      <c r="O353" s="5"/>
      <c r="P353" s="5"/>
      <c r="Q353" s="5"/>
      <c r="R353" s="5"/>
      <c r="S353" s="10">
        <f>IF(K353="","",SUM(K$2:K353))</f>
      </c>
      <c r="T353" s="10">
        <f>IF(S353="","",MAX(0,MAX(S$2:S353)))</f>
      </c>
      <c r="U353" s="10">
        <f>IF(S353="","",S353-T353)</f>
      </c>
      <c r="V353" s="11">
        <f>IF(U353="","",U353/(Summary!$B$3+T353))</f>
      </c>
    </row>
    <row r="354" spans="1:22" x14ac:dyDescent="0.25">
      <c r="A354" s="4"/>
      <c r="B354" s="4"/>
      <c r="C354" s="5"/>
      <c r="D354" s="5"/>
      <c r="E354" s="5"/>
      <c r="F354" s="5"/>
      <c r="G354" s="5"/>
      <c r="H354" s="5"/>
      <c r="I354" s="6">
        <f>IF(OR(F354="",G354=""),"",(G354-F354)*E354*H354*IF(D354="Short",-1,1))</f>
      </c>
      <c r="J354" s="7"/>
      <c r="K354" s="6">
        <f>IF(I354="","",I354-J354)</f>
      </c>
      <c r="L354" s="8"/>
      <c r="M354" s="9">
        <f>IF(OR(K354="",L354="",L354=0),"",K354/L354)</f>
      </c>
      <c r="N354">
        <f>IF(K354="","",IF(K354&gt;0,"Win",IF(K354&lt;0,"Loss","Scratch")))</f>
      </c>
      <c r="O354" s="5"/>
      <c r="P354" s="5"/>
      <c r="Q354" s="5"/>
      <c r="R354" s="5"/>
      <c r="S354" s="10">
        <f>IF(K354="","",SUM(K$2:K354))</f>
      </c>
      <c r="T354" s="10">
        <f>IF(S354="","",MAX(0,MAX(S$2:S354)))</f>
      </c>
      <c r="U354" s="10">
        <f>IF(S354="","",S354-T354)</f>
      </c>
      <c r="V354" s="11">
        <f>IF(U354="","",U354/(Summary!$B$3+T354))</f>
      </c>
    </row>
    <row r="355" spans="1:22" x14ac:dyDescent="0.25">
      <c r="A355" s="4"/>
      <c r="B355" s="4"/>
      <c r="C355" s="5"/>
      <c r="D355" s="5"/>
      <c r="E355" s="5"/>
      <c r="F355" s="5"/>
      <c r="G355" s="5"/>
      <c r="H355" s="5"/>
      <c r="I355" s="6">
        <f>IF(OR(F355="",G355=""),"",(G355-F355)*E355*H355*IF(D355="Short",-1,1))</f>
      </c>
      <c r="J355" s="7"/>
      <c r="K355" s="6">
        <f>IF(I355="","",I355-J355)</f>
      </c>
      <c r="L355" s="8"/>
      <c r="M355" s="9">
        <f>IF(OR(K355="",L355="",L355=0),"",K355/L355)</f>
      </c>
      <c r="N355">
        <f>IF(K355="","",IF(K355&gt;0,"Win",IF(K355&lt;0,"Loss","Scratch")))</f>
      </c>
      <c r="O355" s="5"/>
      <c r="P355" s="5"/>
      <c r="Q355" s="5"/>
      <c r="R355" s="5"/>
      <c r="S355" s="10">
        <f>IF(K355="","",SUM(K$2:K355))</f>
      </c>
      <c r="T355" s="10">
        <f>IF(S355="","",MAX(0,MAX(S$2:S355)))</f>
      </c>
      <c r="U355" s="10">
        <f>IF(S355="","",S355-T355)</f>
      </c>
      <c r="V355" s="11">
        <f>IF(U355="","",U355/(Summary!$B$3+T355))</f>
      </c>
    </row>
    <row r="356" spans="1:22" x14ac:dyDescent="0.25">
      <c r="A356" s="4"/>
      <c r="B356" s="4"/>
      <c r="C356" s="5"/>
      <c r="D356" s="5"/>
      <c r="E356" s="5"/>
      <c r="F356" s="5"/>
      <c r="G356" s="5"/>
      <c r="H356" s="5"/>
      <c r="I356" s="6">
        <f>IF(OR(F356="",G356=""),"",(G356-F356)*E356*H356*IF(D356="Short",-1,1))</f>
      </c>
      <c r="J356" s="7"/>
      <c r="K356" s="6">
        <f>IF(I356="","",I356-J356)</f>
      </c>
      <c r="L356" s="8"/>
      <c r="M356" s="9">
        <f>IF(OR(K356="",L356="",L356=0),"",K356/L356)</f>
      </c>
      <c r="N356">
        <f>IF(K356="","",IF(K356&gt;0,"Win",IF(K356&lt;0,"Loss","Scratch")))</f>
      </c>
      <c r="O356" s="5"/>
      <c r="P356" s="5"/>
      <c r="Q356" s="5"/>
      <c r="R356" s="5"/>
      <c r="S356" s="10">
        <f>IF(K356="","",SUM(K$2:K356))</f>
      </c>
      <c r="T356" s="10">
        <f>IF(S356="","",MAX(0,MAX(S$2:S356)))</f>
      </c>
      <c r="U356" s="10">
        <f>IF(S356="","",S356-T356)</f>
      </c>
      <c r="V356" s="11">
        <f>IF(U356="","",U356/(Summary!$B$3+T356))</f>
      </c>
    </row>
    <row r="357" spans="1:22" x14ac:dyDescent="0.25">
      <c r="A357" s="4"/>
      <c r="B357" s="4"/>
      <c r="C357" s="5"/>
      <c r="D357" s="5"/>
      <c r="E357" s="5"/>
      <c r="F357" s="5"/>
      <c r="G357" s="5"/>
      <c r="H357" s="5"/>
      <c r="I357" s="6">
        <f>IF(OR(F357="",G357=""),"",(G357-F357)*E357*H357*IF(D357="Short",-1,1))</f>
      </c>
      <c r="J357" s="7"/>
      <c r="K357" s="6">
        <f>IF(I357="","",I357-J357)</f>
      </c>
      <c r="L357" s="8"/>
      <c r="M357" s="9">
        <f>IF(OR(K357="",L357="",L357=0),"",K357/L357)</f>
      </c>
      <c r="N357">
        <f>IF(K357="","",IF(K357&gt;0,"Win",IF(K357&lt;0,"Loss","Scratch")))</f>
      </c>
      <c r="O357" s="5"/>
      <c r="P357" s="5"/>
      <c r="Q357" s="5"/>
      <c r="R357" s="5"/>
      <c r="S357" s="10">
        <f>IF(K357="","",SUM(K$2:K357))</f>
      </c>
      <c r="T357" s="10">
        <f>IF(S357="","",MAX(0,MAX(S$2:S357)))</f>
      </c>
      <c r="U357" s="10">
        <f>IF(S357="","",S357-T357)</f>
      </c>
      <c r="V357" s="11">
        <f>IF(U357="","",U357/(Summary!$B$3+T357))</f>
      </c>
    </row>
    <row r="358" spans="1:22" x14ac:dyDescent="0.25">
      <c r="A358" s="4"/>
      <c r="B358" s="4"/>
      <c r="C358" s="5"/>
      <c r="D358" s="5"/>
      <c r="E358" s="5"/>
      <c r="F358" s="5"/>
      <c r="G358" s="5"/>
      <c r="H358" s="5"/>
      <c r="I358" s="6">
        <f>IF(OR(F358="",G358=""),"",(G358-F358)*E358*H358*IF(D358="Short",-1,1))</f>
      </c>
      <c r="J358" s="7"/>
      <c r="K358" s="6">
        <f>IF(I358="","",I358-J358)</f>
      </c>
      <c r="L358" s="8"/>
      <c r="M358" s="9">
        <f>IF(OR(K358="",L358="",L358=0),"",K358/L358)</f>
      </c>
      <c r="N358">
        <f>IF(K358="","",IF(K358&gt;0,"Win",IF(K358&lt;0,"Loss","Scratch")))</f>
      </c>
      <c r="O358" s="5"/>
      <c r="P358" s="5"/>
      <c r="Q358" s="5"/>
      <c r="R358" s="5"/>
      <c r="S358" s="10">
        <f>IF(K358="","",SUM(K$2:K358))</f>
      </c>
      <c r="T358" s="10">
        <f>IF(S358="","",MAX(0,MAX(S$2:S358)))</f>
      </c>
      <c r="U358" s="10">
        <f>IF(S358="","",S358-T358)</f>
      </c>
      <c r="V358" s="11">
        <f>IF(U358="","",U358/(Summary!$B$3+T358))</f>
      </c>
    </row>
    <row r="359" spans="1:22" x14ac:dyDescent="0.25">
      <c r="A359" s="4"/>
      <c r="B359" s="4"/>
      <c r="C359" s="5"/>
      <c r="D359" s="5"/>
      <c r="E359" s="5"/>
      <c r="F359" s="5"/>
      <c r="G359" s="5"/>
      <c r="H359" s="5"/>
      <c r="I359" s="6">
        <f>IF(OR(F359="",G359=""),"",(G359-F359)*E359*H359*IF(D359="Short",-1,1))</f>
      </c>
      <c r="J359" s="7"/>
      <c r="K359" s="6">
        <f>IF(I359="","",I359-J359)</f>
      </c>
      <c r="L359" s="8"/>
      <c r="M359" s="9">
        <f>IF(OR(K359="",L359="",L359=0),"",K359/L359)</f>
      </c>
      <c r="N359">
        <f>IF(K359="","",IF(K359&gt;0,"Win",IF(K359&lt;0,"Loss","Scratch")))</f>
      </c>
      <c r="O359" s="5"/>
      <c r="P359" s="5"/>
      <c r="Q359" s="5"/>
      <c r="R359" s="5"/>
      <c r="S359" s="10">
        <f>IF(K359="","",SUM(K$2:K359))</f>
      </c>
      <c r="T359" s="10">
        <f>IF(S359="","",MAX(0,MAX(S$2:S359)))</f>
      </c>
      <c r="U359" s="10">
        <f>IF(S359="","",S359-T359)</f>
      </c>
      <c r="V359" s="11">
        <f>IF(U359="","",U359/(Summary!$B$3+T359))</f>
      </c>
    </row>
    <row r="360" spans="1:22" x14ac:dyDescent="0.25">
      <c r="A360" s="4"/>
      <c r="B360" s="4"/>
      <c r="C360" s="5"/>
      <c r="D360" s="5"/>
      <c r="E360" s="5"/>
      <c r="F360" s="5"/>
      <c r="G360" s="5"/>
      <c r="H360" s="5"/>
      <c r="I360" s="6">
        <f>IF(OR(F360="",G360=""),"",(G360-F360)*E360*H360*IF(D360="Short",-1,1))</f>
      </c>
      <c r="J360" s="7"/>
      <c r="K360" s="6">
        <f>IF(I360="","",I360-J360)</f>
      </c>
      <c r="L360" s="8"/>
      <c r="M360" s="9">
        <f>IF(OR(K360="",L360="",L360=0),"",K360/L360)</f>
      </c>
      <c r="N360">
        <f>IF(K360="","",IF(K360&gt;0,"Win",IF(K360&lt;0,"Loss","Scratch")))</f>
      </c>
      <c r="O360" s="5"/>
      <c r="P360" s="5"/>
      <c r="Q360" s="5"/>
      <c r="R360" s="5"/>
      <c r="S360" s="10">
        <f>IF(K360="","",SUM(K$2:K360))</f>
      </c>
      <c r="T360" s="10">
        <f>IF(S360="","",MAX(0,MAX(S$2:S360)))</f>
      </c>
      <c r="U360" s="10">
        <f>IF(S360="","",S360-T360)</f>
      </c>
      <c r="V360" s="11">
        <f>IF(U360="","",U360/(Summary!$B$3+T360))</f>
      </c>
    </row>
    <row r="361" spans="1:22" x14ac:dyDescent="0.25">
      <c r="A361" s="4"/>
      <c r="B361" s="4"/>
      <c r="C361" s="5"/>
      <c r="D361" s="5"/>
      <c r="E361" s="5"/>
      <c r="F361" s="5"/>
      <c r="G361" s="5"/>
      <c r="H361" s="5"/>
      <c r="I361" s="6">
        <f>IF(OR(F361="",G361=""),"",(G361-F361)*E361*H361*IF(D361="Short",-1,1))</f>
      </c>
      <c r="J361" s="7"/>
      <c r="K361" s="6">
        <f>IF(I361="","",I361-J361)</f>
      </c>
      <c r="L361" s="8"/>
      <c r="M361" s="9">
        <f>IF(OR(K361="",L361="",L361=0),"",K361/L361)</f>
      </c>
      <c r="N361">
        <f>IF(K361="","",IF(K361&gt;0,"Win",IF(K361&lt;0,"Loss","Scratch")))</f>
      </c>
      <c r="O361" s="5"/>
      <c r="P361" s="5"/>
      <c r="Q361" s="5"/>
      <c r="R361" s="5"/>
      <c r="S361" s="10">
        <f>IF(K361="","",SUM(K$2:K361))</f>
      </c>
      <c r="T361" s="10">
        <f>IF(S361="","",MAX(0,MAX(S$2:S361)))</f>
      </c>
      <c r="U361" s="10">
        <f>IF(S361="","",S361-T361)</f>
      </c>
      <c r="V361" s="11">
        <f>IF(U361="","",U361/(Summary!$B$3+T361))</f>
      </c>
    </row>
    <row r="362" spans="1:22" x14ac:dyDescent="0.25">
      <c r="A362" s="4"/>
      <c r="B362" s="4"/>
      <c r="C362" s="5"/>
      <c r="D362" s="5"/>
      <c r="E362" s="5"/>
      <c r="F362" s="5"/>
      <c r="G362" s="5"/>
      <c r="H362" s="5"/>
      <c r="I362" s="6">
        <f>IF(OR(F362="",G362=""),"",(G362-F362)*E362*H362*IF(D362="Short",-1,1))</f>
      </c>
      <c r="J362" s="7"/>
      <c r="K362" s="6">
        <f>IF(I362="","",I362-J362)</f>
      </c>
      <c r="L362" s="8"/>
      <c r="M362" s="9">
        <f>IF(OR(K362="",L362="",L362=0),"",K362/L362)</f>
      </c>
      <c r="N362">
        <f>IF(K362="","",IF(K362&gt;0,"Win",IF(K362&lt;0,"Loss","Scratch")))</f>
      </c>
      <c r="O362" s="5"/>
      <c r="P362" s="5"/>
      <c r="Q362" s="5"/>
      <c r="R362" s="5"/>
      <c r="S362" s="10">
        <f>IF(K362="","",SUM(K$2:K362))</f>
      </c>
      <c r="T362" s="10">
        <f>IF(S362="","",MAX(0,MAX(S$2:S362)))</f>
      </c>
      <c r="U362" s="10">
        <f>IF(S362="","",S362-T362)</f>
      </c>
      <c r="V362" s="11">
        <f>IF(U362="","",U362/(Summary!$B$3+T362))</f>
      </c>
    </row>
    <row r="363" spans="1:22" x14ac:dyDescent="0.25">
      <c r="A363" s="4"/>
      <c r="B363" s="4"/>
      <c r="C363" s="5"/>
      <c r="D363" s="5"/>
      <c r="E363" s="5"/>
      <c r="F363" s="5"/>
      <c r="G363" s="5"/>
      <c r="H363" s="5"/>
      <c r="I363" s="6">
        <f>IF(OR(F363="",G363=""),"",(G363-F363)*E363*H363*IF(D363="Short",-1,1))</f>
      </c>
      <c r="J363" s="7"/>
      <c r="K363" s="6">
        <f>IF(I363="","",I363-J363)</f>
      </c>
      <c r="L363" s="8"/>
      <c r="M363" s="9">
        <f>IF(OR(K363="",L363="",L363=0),"",K363/L363)</f>
      </c>
      <c r="N363">
        <f>IF(K363="","",IF(K363&gt;0,"Win",IF(K363&lt;0,"Loss","Scratch")))</f>
      </c>
      <c r="O363" s="5"/>
      <c r="P363" s="5"/>
      <c r="Q363" s="5"/>
      <c r="R363" s="5"/>
      <c r="S363" s="10">
        <f>IF(K363="","",SUM(K$2:K363))</f>
      </c>
      <c r="T363" s="10">
        <f>IF(S363="","",MAX(0,MAX(S$2:S363)))</f>
      </c>
      <c r="U363" s="10">
        <f>IF(S363="","",S363-T363)</f>
      </c>
      <c r="V363" s="11">
        <f>IF(U363="","",U363/(Summary!$B$3+T363))</f>
      </c>
    </row>
    <row r="364" spans="1:22" x14ac:dyDescent="0.25">
      <c r="A364" s="4"/>
      <c r="B364" s="4"/>
      <c r="C364" s="5"/>
      <c r="D364" s="5"/>
      <c r="E364" s="5"/>
      <c r="F364" s="5"/>
      <c r="G364" s="5"/>
      <c r="H364" s="5"/>
      <c r="I364" s="6">
        <f>IF(OR(F364="",G364=""),"",(G364-F364)*E364*H364*IF(D364="Short",-1,1))</f>
      </c>
      <c r="J364" s="7"/>
      <c r="K364" s="6">
        <f>IF(I364="","",I364-J364)</f>
      </c>
      <c r="L364" s="8"/>
      <c r="M364" s="9">
        <f>IF(OR(K364="",L364="",L364=0),"",K364/L364)</f>
      </c>
      <c r="N364">
        <f>IF(K364="","",IF(K364&gt;0,"Win",IF(K364&lt;0,"Loss","Scratch")))</f>
      </c>
      <c r="O364" s="5"/>
      <c r="P364" s="5"/>
      <c r="Q364" s="5"/>
      <c r="R364" s="5"/>
      <c r="S364" s="10">
        <f>IF(K364="","",SUM(K$2:K364))</f>
      </c>
      <c r="T364" s="10">
        <f>IF(S364="","",MAX(0,MAX(S$2:S364)))</f>
      </c>
      <c r="U364" s="10">
        <f>IF(S364="","",S364-T364)</f>
      </c>
      <c r="V364" s="11">
        <f>IF(U364="","",U364/(Summary!$B$3+T364))</f>
      </c>
    </row>
    <row r="365" spans="1:22" x14ac:dyDescent="0.25">
      <c r="A365" s="4"/>
      <c r="B365" s="4"/>
      <c r="C365" s="5"/>
      <c r="D365" s="5"/>
      <c r="E365" s="5"/>
      <c r="F365" s="5"/>
      <c r="G365" s="5"/>
      <c r="H365" s="5"/>
      <c r="I365" s="6">
        <f>IF(OR(F365="",G365=""),"",(G365-F365)*E365*H365*IF(D365="Short",-1,1))</f>
      </c>
      <c r="J365" s="7"/>
      <c r="K365" s="6">
        <f>IF(I365="","",I365-J365)</f>
      </c>
      <c r="L365" s="8"/>
      <c r="M365" s="9">
        <f>IF(OR(K365="",L365="",L365=0),"",K365/L365)</f>
      </c>
      <c r="N365">
        <f>IF(K365="","",IF(K365&gt;0,"Win",IF(K365&lt;0,"Loss","Scratch")))</f>
      </c>
      <c r="O365" s="5"/>
      <c r="P365" s="5"/>
      <c r="Q365" s="5"/>
      <c r="R365" s="5"/>
      <c r="S365" s="10">
        <f>IF(K365="","",SUM(K$2:K365))</f>
      </c>
      <c r="T365" s="10">
        <f>IF(S365="","",MAX(0,MAX(S$2:S365)))</f>
      </c>
      <c r="U365" s="10">
        <f>IF(S365="","",S365-T365)</f>
      </c>
      <c r="V365" s="11">
        <f>IF(U365="","",U365/(Summary!$B$3+T365))</f>
      </c>
    </row>
    <row r="366" spans="1:22" x14ac:dyDescent="0.25">
      <c r="A366" s="4"/>
      <c r="B366" s="4"/>
      <c r="C366" s="5"/>
      <c r="D366" s="5"/>
      <c r="E366" s="5"/>
      <c r="F366" s="5"/>
      <c r="G366" s="5"/>
      <c r="H366" s="5"/>
      <c r="I366" s="6">
        <f>IF(OR(F366="",G366=""),"",(G366-F366)*E366*H366*IF(D366="Short",-1,1))</f>
      </c>
      <c r="J366" s="7"/>
      <c r="K366" s="6">
        <f>IF(I366="","",I366-J366)</f>
      </c>
      <c r="L366" s="8"/>
      <c r="M366" s="9">
        <f>IF(OR(K366="",L366="",L366=0),"",K366/L366)</f>
      </c>
      <c r="N366">
        <f>IF(K366="","",IF(K366&gt;0,"Win",IF(K366&lt;0,"Loss","Scratch")))</f>
      </c>
      <c r="O366" s="5"/>
      <c r="P366" s="5"/>
      <c r="Q366" s="5"/>
      <c r="R366" s="5"/>
      <c r="S366" s="10">
        <f>IF(K366="","",SUM(K$2:K366))</f>
      </c>
      <c r="T366" s="10">
        <f>IF(S366="","",MAX(0,MAX(S$2:S366)))</f>
      </c>
      <c r="U366" s="10">
        <f>IF(S366="","",S366-T366)</f>
      </c>
      <c r="V366" s="11">
        <f>IF(U366="","",U366/(Summary!$B$3+T366))</f>
      </c>
    </row>
    <row r="367" spans="1:22" x14ac:dyDescent="0.25">
      <c r="A367" s="4"/>
      <c r="B367" s="4"/>
      <c r="C367" s="5"/>
      <c r="D367" s="5"/>
      <c r="E367" s="5"/>
      <c r="F367" s="5"/>
      <c r="G367" s="5"/>
      <c r="H367" s="5"/>
      <c r="I367" s="6">
        <f>IF(OR(F367="",G367=""),"",(G367-F367)*E367*H367*IF(D367="Short",-1,1))</f>
      </c>
      <c r="J367" s="7"/>
      <c r="K367" s="6">
        <f>IF(I367="","",I367-J367)</f>
      </c>
      <c r="L367" s="8"/>
      <c r="M367" s="9">
        <f>IF(OR(K367="",L367="",L367=0),"",K367/L367)</f>
      </c>
      <c r="N367">
        <f>IF(K367="","",IF(K367&gt;0,"Win",IF(K367&lt;0,"Loss","Scratch")))</f>
      </c>
      <c r="O367" s="5"/>
      <c r="P367" s="5"/>
      <c r="Q367" s="5"/>
      <c r="R367" s="5"/>
      <c r="S367" s="10">
        <f>IF(K367="","",SUM(K$2:K367))</f>
      </c>
      <c r="T367" s="10">
        <f>IF(S367="","",MAX(0,MAX(S$2:S367)))</f>
      </c>
      <c r="U367" s="10">
        <f>IF(S367="","",S367-T367)</f>
      </c>
      <c r="V367" s="11">
        <f>IF(U367="","",U367/(Summary!$B$3+T367))</f>
      </c>
    </row>
    <row r="368" spans="1:22" x14ac:dyDescent="0.25">
      <c r="A368" s="4"/>
      <c r="B368" s="4"/>
      <c r="C368" s="5"/>
      <c r="D368" s="5"/>
      <c r="E368" s="5"/>
      <c r="F368" s="5"/>
      <c r="G368" s="5"/>
      <c r="H368" s="5"/>
      <c r="I368" s="6">
        <f>IF(OR(F368="",G368=""),"",(G368-F368)*E368*H368*IF(D368="Short",-1,1))</f>
      </c>
      <c r="J368" s="7"/>
      <c r="K368" s="6">
        <f>IF(I368="","",I368-J368)</f>
      </c>
      <c r="L368" s="8"/>
      <c r="M368" s="9">
        <f>IF(OR(K368="",L368="",L368=0),"",K368/L368)</f>
      </c>
      <c r="N368">
        <f>IF(K368="","",IF(K368&gt;0,"Win",IF(K368&lt;0,"Loss","Scratch")))</f>
      </c>
      <c r="O368" s="5"/>
      <c r="P368" s="5"/>
      <c r="Q368" s="5"/>
      <c r="R368" s="5"/>
      <c r="S368" s="10">
        <f>IF(K368="","",SUM(K$2:K368))</f>
      </c>
      <c r="T368" s="10">
        <f>IF(S368="","",MAX(0,MAX(S$2:S368)))</f>
      </c>
      <c r="U368" s="10">
        <f>IF(S368="","",S368-T368)</f>
      </c>
      <c r="V368" s="11">
        <f>IF(U368="","",U368/(Summary!$B$3+T368))</f>
      </c>
    </row>
    <row r="369" spans="1:22" x14ac:dyDescent="0.25">
      <c r="A369" s="4"/>
      <c r="B369" s="4"/>
      <c r="C369" s="5"/>
      <c r="D369" s="5"/>
      <c r="E369" s="5"/>
      <c r="F369" s="5"/>
      <c r="G369" s="5"/>
      <c r="H369" s="5"/>
      <c r="I369" s="6">
        <f>IF(OR(F369="",G369=""),"",(G369-F369)*E369*H369*IF(D369="Short",-1,1))</f>
      </c>
      <c r="J369" s="7"/>
      <c r="K369" s="6">
        <f>IF(I369="","",I369-J369)</f>
      </c>
      <c r="L369" s="8"/>
      <c r="M369" s="9">
        <f>IF(OR(K369="",L369="",L369=0),"",K369/L369)</f>
      </c>
      <c r="N369">
        <f>IF(K369="","",IF(K369&gt;0,"Win",IF(K369&lt;0,"Loss","Scratch")))</f>
      </c>
      <c r="O369" s="5"/>
      <c r="P369" s="5"/>
      <c r="Q369" s="5"/>
      <c r="R369" s="5"/>
      <c r="S369" s="10">
        <f>IF(K369="","",SUM(K$2:K369))</f>
      </c>
      <c r="T369" s="10">
        <f>IF(S369="","",MAX(0,MAX(S$2:S369)))</f>
      </c>
      <c r="U369" s="10">
        <f>IF(S369="","",S369-T369)</f>
      </c>
      <c r="V369" s="11">
        <f>IF(U369="","",U369/(Summary!$B$3+T369))</f>
      </c>
    </row>
    <row r="370" spans="1:22" x14ac:dyDescent="0.25">
      <c r="A370" s="4"/>
      <c r="B370" s="4"/>
      <c r="C370" s="5"/>
      <c r="D370" s="5"/>
      <c r="E370" s="5"/>
      <c r="F370" s="5"/>
      <c r="G370" s="5"/>
      <c r="H370" s="5"/>
      <c r="I370" s="6">
        <f>IF(OR(F370="",G370=""),"",(G370-F370)*E370*H370*IF(D370="Short",-1,1))</f>
      </c>
      <c r="J370" s="7"/>
      <c r="K370" s="6">
        <f>IF(I370="","",I370-J370)</f>
      </c>
      <c r="L370" s="8"/>
      <c r="M370" s="9">
        <f>IF(OR(K370="",L370="",L370=0),"",K370/L370)</f>
      </c>
      <c r="N370">
        <f>IF(K370="","",IF(K370&gt;0,"Win",IF(K370&lt;0,"Loss","Scratch")))</f>
      </c>
      <c r="O370" s="5"/>
      <c r="P370" s="5"/>
      <c r="Q370" s="5"/>
      <c r="R370" s="5"/>
      <c r="S370" s="10">
        <f>IF(K370="","",SUM(K$2:K370))</f>
      </c>
      <c r="T370" s="10">
        <f>IF(S370="","",MAX(0,MAX(S$2:S370)))</f>
      </c>
      <c r="U370" s="10">
        <f>IF(S370="","",S370-T370)</f>
      </c>
      <c r="V370" s="11">
        <f>IF(U370="","",U370/(Summary!$B$3+T370))</f>
      </c>
    </row>
    <row r="371" spans="1:22" x14ac:dyDescent="0.25">
      <c r="A371" s="4"/>
      <c r="B371" s="4"/>
      <c r="C371" s="5"/>
      <c r="D371" s="5"/>
      <c r="E371" s="5"/>
      <c r="F371" s="5"/>
      <c r="G371" s="5"/>
      <c r="H371" s="5"/>
      <c r="I371" s="6">
        <f>IF(OR(F371="",G371=""),"",(G371-F371)*E371*H371*IF(D371="Short",-1,1))</f>
      </c>
      <c r="J371" s="7"/>
      <c r="K371" s="6">
        <f>IF(I371="","",I371-J371)</f>
      </c>
      <c r="L371" s="8"/>
      <c r="M371" s="9">
        <f>IF(OR(K371="",L371="",L371=0),"",K371/L371)</f>
      </c>
      <c r="N371">
        <f>IF(K371="","",IF(K371&gt;0,"Win",IF(K371&lt;0,"Loss","Scratch")))</f>
      </c>
      <c r="O371" s="5"/>
      <c r="P371" s="5"/>
      <c r="Q371" s="5"/>
      <c r="R371" s="5"/>
      <c r="S371" s="10">
        <f>IF(K371="","",SUM(K$2:K371))</f>
      </c>
      <c r="T371" s="10">
        <f>IF(S371="","",MAX(0,MAX(S$2:S371)))</f>
      </c>
      <c r="U371" s="10">
        <f>IF(S371="","",S371-T371)</f>
      </c>
      <c r="V371" s="11">
        <f>IF(U371="","",U371/(Summary!$B$3+T371))</f>
      </c>
    </row>
    <row r="372" spans="1:22" x14ac:dyDescent="0.25">
      <c r="A372" s="4"/>
      <c r="B372" s="4"/>
      <c r="C372" s="5"/>
      <c r="D372" s="5"/>
      <c r="E372" s="5"/>
      <c r="F372" s="5"/>
      <c r="G372" s="5"/>
      <c r="H372" s="5"/>
      <c r="I372" s="6">
        <f>IF(OR(F372="",G372=""),"",(G372-F372)*E372*H372*IF(D372="Short",-1,1))</f>
      </c>
      <c r="J372" s="7"/>
      <c r="K372" s="6">
        <f>IF(I372="","",I372-J372)</f>
      </c>
      <c r="L372" s="8"/>
      <c r="M372" s="9">
        <f>IF(OR(K372="",L372="",L372=0),"",K372/L372)</f>
      </c>
      <c r="N372">
        <f>IF(K372="","",IF(K372&gt;0,"Win",IF(K372&lt;0,"Loss","Scratch")))</f>
      </c>
      <c r="O372" s="5"/>
      <c r="P372" s="5"/>
      <c r="Q372" s="5"/>
      <c r="R372" s="5"/>
      <c r="S372" s="10">
        <f>IF(K372="","",SUM(K$2:K372))</f>
      </c>
      <c r="T372" s="10">
        <f>IF(S372="","",MAX(0,MAX(S$2:S372)))</f>
      </c>
      <c r="U372" s="10">
        <f>IF(S372="","",S372-T372)</f>
      </c>
      <c r="V372" s="11">
        <f>IF(U372="","",U372/(Summary!$B$3+T372))</f>
      </c>
    </row>
    <row r="373" spans="1:22" x14ac:dyDescent="0.25">
      <c r="A373" s="4"/>
      <c r="B373" s="4"/>
      <c r="C373" s="5"/>
      <c r="D373" s="5"/>
      <c r="E373" s="5"/>
      <c r="F373" s="5"/>
      <c r="G373" s="5"/>
      <c r="H373" s="5"/>
      <c r="I373" s="6">
        <f>IF(OR(F373="",G373=""),"",(G373-F373)*E373*H373*IF(D373="Short",-1,1))</f>
      </c>
      <c r="J373" s="7"/>
      <c r="K373" s="6">
        <f>IF(I373="","",I373-J373)</f>
      </c>
      <c r="L373" s="8"/>
      <c r="M373" s="9">
        <f>IF(OR(K373="",L373="",L373=0),"",K373/L373)</f>
      </c>
      <c r="N373">
        <f>IF(K373="","",IF(K373&gt;0,"Win",IF(K373&lt;0,"Loss","Scratch")))</f>
      </c>
      <c r="O373" s="5"/>
      <c r="P373" s="5"/>
      <c r="Q373" s="5"/>
      <c r="R373" s="5"/>
      <c r="S373" s="10">
        <f>IF(K373="","",SUM(K$2:K373))</f>
      </c>
      <c r="T373" s="10">
        <f>IF(S373="","",MAX(0,MAX(S$2:S373)))</f>
      </c>
      <c r="U373" s="10">
        <f>IF(S373="","",S373-T373)</f>
      </c>
      <c r="V373" s="11">
        <f>IF(U373="","",U373/(Summary!$B$3+T373))</f>
      </c>
    </row>
    <row r="374" spans="1:22" x14ac:dyDescent="0.25">
      <c r="A374" s="4"/>
      <c r="B374" s="4"/>
      <c r="C374" s="5"/>
      <c r="D374" s="5"/>
      <c r="E374" s="5"/>
      <c r="F374" s="5"/>
      <c r="G374" s="5"/>
      <c r="H374" s="5"/>
      <c r="I374" s="6">
        <f>IF(OR(F374="",G374=""),"",(G374-F374)*E374*H374*IF(D374="Short",-1,1))</f>
      </c>
      <c r="J374" s="7"/>
      <c r="K374" s="6">
        <f>IF(I374="","",I374-J374)</f>
      </c>
      <c r="L374" s="8"/>
      <c r="M374" s="9">
        <f>IF(OR(K374="",L374="",L374=0),"",K374/L374)</f>
      </c>
      <c r="N374">
        <f>IF(K374="","",IF(K374&gt;0,"Win",IF(K374&lt;0,"Loss","Scratch")))</f>
      </c>
      <c r="O374" s="5"/>
      <c r="P374" s="5"/>
      <c r="Q374" s="5"/>
      <c r="R374" s="5"/>
      <c r="S374" s="10">
        <f>IF(K374="","",SUM(K$2:K374))</f>
      </c>
      <c r="T374" s="10">
        <f>IF(S374="","",MAX(0,MAX(S$2:S374)))</f>
      </c>
      <c r="U374" s="10">
        <f>IF(S374="","",S374-T374)</f>
      </c>
      <c r="V374" s="11">
        <f>IF(U374="","",U374/(Summary!$B$3+T374))</f>
      </c>
    </row>
    <row r="375" spans="1:22" x14ac:dyDescent="0.25">
      <c r="A375" s="4"/>
      <c r="B375" s="4"/>
      <c r="C375" s="5"/>
      <c r="D375" s="5"/>
      <c r="E375" s="5"/>
      <c r="F375" s="5"/>
      <c r="G375" s="5"/>
      <c r="H375" s="5"/>
      <c r="I375" s="6">
        <f>IF(OR(F375="",G375=""),"",(G375-F375)*E375*H375*IF(D375="Short",-1,1))</f>
      </c>
      <c r="J375" s="7"/>
      <c r="K375" s="6">
        <f>IF(I375="","",I375-J375)</f>
      </c>
      <c r="L375" s="8"/>
      <c r="M375" s="9">
        <f>IF(OR(K375="",L375="",L375=0),"",K375/L375)</f>
      </c>
      <c r="N375">
        <f>IF(K375="","",IF(K375&gt;0,"Win",IF(K375&lt;0,"Loss","Scratch")))</f>
      </c>
      <c r="O375" s="5"/>
      <c r="P375" s="5"/>
      <c r="Q375" s="5"/>
      <c r="R375" s="5"/>
      <c r="S375" s="10">
        <f>IF(K375="","",SUM(K$2:K375))</f>
      </c>
      <c r="T375" s="10">
        <f>IF(S375="","",MAX(0,MAX(S$2:S375)))</f>
      </c>
      <c r="U375" s="10">
        <f>IF(S375="","",S375-T375)</f>
      </c>
      <c r="V375" s="11">
        <f>IF(U375="","",U375/(Summary!$B$3+T375))</f>
      </c>
    </row>
    <row r="376" spans="1:22" x14ac:dyDescent="0.25">
      <c r="A376" s="4"/>
      <c r="B376" s="4"/>
      <c r="C376" s="5"/>
      <c r="D376" s="5"/>
      <c r="E376" s="5"/>
      <c r="F376" s="5"/>
      <c r="G376" s="5"/>
      <c r="H376" s="5"/>
      <c r="I376" s="6">
        <f>IF(OR(F376="",G376=""),"",(G376-F376)*E376*H376*IF(D376="Short",-1,1))</f>
      </c>
      <c r="J376" s="7"/>
      <c r="K376" s="6">
        <f>IF(I376="","",I376-J376)</f>
      </c>
      <c r="L376" s="8"/>
      <c r="M376" s="9">
        <f>IF(OR(K376="",L376="",L376=0),"",K376/L376)</f>
      </c>
      <c r="N376">
        <f>IF(K376="","",IF(K376&gt;0,"Win",IF(K376&lt;0,"Loss","Scratch")))</f>
      </c>
      <c r="O376" s="5"/>
      <c r="P376" s="5"/>
      <c r="Q376" s="5"/>
      <c r="R376" s="5"/>
      <c r="S376" s="10">
        <f>IF(K376="","",SUM(K$2:K376))</f>
      </c>
      <c r="T376" s="10">
        <f>IF(S376="","",MAX(0,MAX(S$2:S376)))</f>
      </c>
      <c r="U376" s="10">
        <f>IF(S376="","",S376-T376)</f>
      </c>
      <c r="V376" s="11">
        <f>IF(U376="","",U376/(Summary!$B$3+T376))</f>
      </c>
    </row>
    <row r="377" spans="1:22" x14ac:dyDescent="0.25">
      <c r="A377" s="4"/>
      <c r="B377" s="4"/>
      <c r="C377" s="5"/>
      <c r="D377" s="5"/>
      <c r="E377" s="5"/>
      <c r="F377" s="5"/>
      <c r="G377" s="5"/>
      <c r="H377" s="5"/>
      <c r="I377" s="6">
        <f>IF(OR(F377="",G377=""),"",(G377-F377)*E377*H377*IF(D377="Short",-1,1))</f>
      </c>
      <c r="J377" s="7"/>
      <c r="K377" s="6">
        <f>IF(I377="","",I377-J377)</f>
      </c>
      <c r="L377" s="8"/>
      <c r="M377" s="9">
        <f>IF(OR(K377="",L377="",L377=0),"",K377/L377)</f>
      </c>
      <c r="N377">
        <f>IF(K377="","",IF(K377&gt;0,"Win",IF(K377&lt;0,"Loss","Scratch")))</f>
      </c>
      <c r="O377" s="5"/>
      <c r="P377" s="5"/>
      <c r="Q377" s="5"/>
      <c r="R377" s="5"/>
      <c r="S377" s="10">
        <f>IF(K377="","",SUM(K$2:K377))</f>
      </c>
      <c r="T377" s="10">
        <f>IF(S377="","",MAX(0,MAX(S$2:S377)))</f>
      </c>
      <c r="U377" s="10">
        <f>IF(S377="","",S377-T377)</f>
      </c>
      <c r="V377" s="11">
        <f>IF(U377="","",U377/(Summary!$B$3+T377))</f>
      </c>
    </row>
    <row r="378" spans="1:22" x14ac:dyDescent="0.25">
      <c r="A378" s="4"/>
      <c r="B378" s="4"/>
      <c r="C378" s="5"/>
      <c r="D378" s="5"/>
      <c r="E378" s="5"/>
      <c r="F378" s="5"/>
      <c r="G378" s="5"/>
      <c r="H378" s="5"/>
      <c r="I378" s="6">
        <f>IF(OR(F378="",G378=""),"",(G378-F378)*E378*H378*IF(D378="Short",-1,1))</f>
      </c>
      <c r="J378" s="7"/>
      <c r="K378" s="6">
        <f>IF(I378="","",I378-J378)</f>
      </c>
      <c r="L378" s="8"/>
      <c r="M378" s="9">
        <f>IF(OR(K378="",L378="",L378=0),"",K378/L378)</f>
      </c>
      <c r="N378">
        <f>IF(K378="","",IF(K378&gt;0,"Win",IF(K378&lt;0,"Loss","Scratch")))</f>
      </c>
      <c r="O378" s="5"/>
      <c r="P378" s="5"/>
      <c r="Q378" s="5"/>
      <c r="R378" s="5"/>
      <c r="S378" s="10">
        <f>IF(K378="","",SUM(K$2:K378))</f>
      </c>
      <c r="T378" s="10">
        <f>IF(S378="","",MAX(0,MAX(S$2:S378)))</f>
      </c>
      <c r="U378" s="10">
        <f>IF(S378="","",S378-T378)</f>
      </c>
      <c r="V378" s="11">
        <f>IF(U378="","",U378/(Summary!$B$3+T378))</f>
      </c>
    </row>
    <row r="379" spans="1:22" x14ac:dyDescent="0.25">
      <c r="A379" s="4"/>
      <c r="B379" s="4"/>
      <c r="C379" s="5"/>
      <c r="D379" s="5"/>
      <c r="E379" s="5"/>
      <c r="F379" s="5"/>
      <c r="G379" s="5"/>
      <c r="H379" s="5"/>
      <c r="I379" s="6">
        <f>IF(OR(F379="",G379=""),"",(G379-F379)*E379*H379*IF(D379="Short",-1,1))</f>
      </c>
      <c r="J379" s="7"/>
      <c r="K379" s="6">
        <f>IF(I379="","",I379-J379)</f>
      </c>
      <c r="L379" s="8"/>
      <c r="M379" s="9">
        <f>IF(OR(K379="",L379="",L379=0),"",K379/L379)</f>
      </c>
      <c r="N379">
        <f>IF(K379="","",IF(K379&gt;0,"Win",IF(K379&lt;0,"Loss","Scratch")))</f>
      </c>
      <c r="O379" s="5"/>
      <c r="P379" s="5"/>
      <c r="Q379" s="5"/>
      <c r="R379" s="5"/>
      <c r="S379" s="10">
        <f>IF(K379="","",SUM(K$2:K379))</f>
      </c>
      <c r="T379" s="10">
        <f>IF(S379="","",MAX(0,MAX(S$2:S379)))</f>
      </c>
      <c r="U379" s="10">
        <f>IF(S379="","",S379-T379)</f>
      </c>
      <c r="V379" s="11">
        <f>IF(U379="","",U379/(Summary!$B$3+T379))</f>
      </c>
    </row>
    <row r="380" spans="1:22" x14ac:dyDescent="0.25">
      <c r="A380" s="4"/>
      <c r="B380" s="4"/>
      <c r="C380" s="5"/>
      <c r="D380" s="5"/>
      <c r="E380" s="5"/>
      <c r="F380" s="5"/>
      <c r="G380" s="5"/>
      <c r="H380" s="5"/>
      <c r="I380" s="6">
        <f>IF(OR(F380="",G380=""),"",(G380-F380)*E380*H380*IF(D380="Short",-1,1))</f>
      </c>
      <c r="J380" s="7"/>
      <c r="K380" s="6">
        <f>IF(I380="","",I380-J380)</f>
      </c>
      <c r="L380" s="8"/>
      <c r="M380" s="9">
        <f>IF(OR(K380="",L380="",L380=0),"",K380/L380)</f>
      </c>
      <c r="N380">
        <f>IF(K380="","",IF(K380&gt;0,"Win",IF(K380&lt;0,"Loss","Scratch")))</f>
      </c>
      <c r="O380" s="5"/>
      <c r="P380" s="5"/>
      <c r="Q380" s="5"/>
      <c r="R380" s="5"/>
      <c r="S380" s="10">
        <f>IF(K380="","",SUM(K$2:K380))</f>
      </c>
      <c r="T380" s="10">
        <f>IF(S380="","",MAX(0,MAX(S$2:S380)))</f>
      </c>
      <c r="U380" s="10">
        <f>IF(S380="","",S380-T380)</f>
      </c>
      <c r="V380" s="11">
        <f>IF(U380="","",U380/(Summary!$B$3+T380))</f>
      </c>
    </row>
    <row r="381" spans="1:22" x14ac:dyDescent="0.25">
      <c r="A381" s="4"/>
      <c r="B381" s="4"/>
      <c r="C381" s="5"/>
      <c r="D381" s="5"/>
      <c r="E381" s="5"/>
      <c r="F381" s="5"/>
      <c r="G381" s="5"/>
      <c r="H381" s="5"/>
      <c r="I381" s="6">
        <f>IF(OR(F381="",G381=""),"",(G381-F381)*E381*H381*IF(D381="Short",-1,1))</f>
      </c>
      <c r="J381" s="7"/>
      <c r="K381" s="6">
        <f>IF(I381="","",I381-J381)</f>
      </c>
      <c r="L381" s="8"/>
      <c r="M381" s="9">
        <f>IF(OR(K381="",L381="",L381=0),"",K381/L381)</f>
      </c>
      <c r="N381">
        <f>IF(K381="","",IF(K381&gt;0,"Win",IF(K381&lt;0,"Loss","Scratch")))</f>
      </c>
      <c r="O381" s="5"/>
      <c r="P381" s="5"/>
      <c r="Q381" s="5"/>
      <c r="R381" s="5"/>
      <c r="S381" s="10">
        <f>IF(K381="","",SUM(K$2:K381))</f>
      </c>
      <c r="T381" s="10">
        <f>IF(S381="","",MAX(0,MAX(S$2:S381)))</f>
      </c>
      <c r="U381" s="10">
        <f>IF(S381="","",S381-T381)</f>
      </c>
      <c r="V381" s="11">
        <f>IF(U381="","",U381/(Summary!$B$3+T381))</f>
      </c>
    </row>
    <row r="382" spans="1:22" x14ac:dyDescent="0.25">
      <c r="A382" s="4"/>
      <c r="B382" s="4"/>
      <c r="C382" s="5"/>
      <c r="D382" s="5"/>
      <c r="E382" s="5"/>
      <c r="F382" s="5"/>
      <c r="G382" s="5"/>
      <c r="H382" s="5"/>
      <c r="I382" s="6">
        <f>IF(OR(F382="",G382=""),"",(G382-F382)*E382*H382*IF(D382="Short",-1,1))</f>
      </c>
      <c r="J382" s="7"/>
      <c r="K382" s="6">
        <f>IF(I382="","",I382-J382)</f>
      </c>
      <c r="L382" s="8"/>
      <c r="M382" s="9">
        <f>IF(OR(K382="",L382="",L382=0),"",K382/L382)</f>
      </c>
      <c r="N382">
        <f>IF(K382="","",IF(K382&gt;0,"Win",IF(K382&lt;0,"Loss","Scratch")))</f>
      </c>
      <c r="O382" s="5"/>
      <c r="P382" s="5"/>
      <c r="Q382" s="5"/>
      <c r="R382" s="5"/>
      <c r="S382" s="10">
        <f>IF(K382="","",SUM(K$2:K382))</f>
      </c>
      <c r="T382" s="10">
        <f>IF(S382="","",MAX(0,MAX(S$2:S382)))</f>
      </c>
      <c r="U382" s="10">
        <f>IF(S382="","",S382-T382)</f>
      </c>
      <c r="V382" s="11">
        <f>IF(U382="","",U382/(Summary!$B$3+T382))</f>
      </c>
    </row>
    <row r="383" spans="1:22" x14ac:dyDescent="0.25">
      <c r="A383" s="4"/>
      <c r="B383" s="4"/>
      <c r="C383" s="5"/>
      <c r="D383" s="5"/>
      <c r="E383" s="5"/>
      <c r="F383" s="5"/>
      <c r="G383" s="5"/>
      <c r="H383" s="5"/>
      <c r="I383" s="6">
        <f>IF(OR(F383="",G383=""),"",(G383-F383)*E383*H383*IF(D383="Short",-1,1))</f>
      </c>
      <c r="J383" s="7"/>
      <c r="K383" s="6">
        <f>IF(I383="","",I383-J383)</f>
      </c>
      <c r="L383" s="8"/>
      <c r="M383" s="9">
        <f>IF(OR(K383="",L383="",L383=0),"",K383/L383)</f>
      </c>
      <c r="N383">
        <f>IF(K383="","",IF(K383&gt;0,"Win",IF(K383&lt;0,"Loss","Scratch")))</f>
      </c>
      <c r="O383" s="5"/>
      <c r="P383" s="5"/>
      <c r="Q383" s="5"/>
      <c r="R383" s="5"/>
      <c r="S383" s="10">
        <f>IF(K383="","",SUM(K$2:K383))</f>
      </c>
      <c r="T383" s="10">
        <f>IF(S383="","",MAX(0,MAX(S$2:S383)))</f>
      </c>
      <c r="U383" s="10">
        <f>IF(S383="","",S383-T383)</f>
      </c>
      <c r="V383" s="11">
        <f>IF(U383="","",U383/(Summary!$B$3+T383))</f>
      </c>
    </row>
    <row r="384" spans="1:22" x14ac:dyDescent="0.25">
      <c r="A384" s="4"/>
      <c r="B384" s="4"/>
      <c r="C384" s="5"/>
      <c r="D384" s="5"/>
      <c r="E384" s="5"/>
      <c r="F384" s="5"/>
      <c r="G384" s="5"/>
      <c r="H384" s="5"/>
      <c r="I384" s="6">
        <f>IF(OR(F384="",G384=""),"",(G384-F384)*E384*H384*IF(D384="Short",-1,1))</f>
      </c>
      <c r="J384" s="7"/>
      <c r="K384" s="6">
        <f>IF(I384="","",I384-J384)</f>
      </c>
      <c r="L384" s="8"/>
      <c r="M384" s="9">
        <f>IF(OR(K384="",L384="",L384=0),"",K384/L384)</f>
      </c>
      <c r="N384">
        <f>IF(K384="","",IF(K384&gt;0,"Win",IF(K384&lt;0,"Loss","Scratch")))</f>
      </c>
      <c r="O384" s="5"/>
      <c r="P384" s="5"/>
      <c r="Q384" s="5"/>
      <c r="R384" s="5"/>
      <c r="S384" s="10">
        <f>IF(K384="","",SUM(K$2:K384))</f>
      </c>
      <c r="T384" s="10">
        <f>IF(S384="","",MAX(0,MAX(S$2:S384)))</f>
      </c>
      <c r="U384" s="10">
        <f>IF(S384="","",S384-T384)</f>
      </c>
      <c r="V384" s="11">
        <f>IF(U384="","",U384/(Summary!$B$3+T384))</f>
      </c>
    </row>
    <row r="385" spans="1:22" x14ac:dyDescent="0.25">
      <c r="A385" s="4"/>
      <c r="B385" s="4"/>
      <c r="C385" s="5"/>
      <c r="D385" s="5"/>
      <c r="E385" s="5"/>
      <c r="F385" s="5"/>
      <c r="G385" s="5"/>
      <c r="H385" s="5"/>
      <c r="I385" s="6">
        <f>IF(OR(F385="",G385=""),"",(G385-F385)*E385*H385*IF(D385="Short",-1,1))</f>
      </c>
      <c r="J385" s="7"/>
      <c r="K385" s="6">
        <f>IF(I385="","",I385-J385)</f>
      </c>
      <c r="L385" s="8"/>
      <c r="M385" s="9">
        <f>IF(OR(K385="",L385="",L385=0),"",K385/L385)</f>
      </c>
      <c r="N385">
        <f>IF(K385="","",IF(K385&gt;0,"Win",IF(K385&lt;0,"Loss","Scratch")))</f>
      </c>
      <c r="O385" s="5"/>
      <c r="P385" s="5"/>
      <c r="Q385" s="5"/>
      <c r="R385" s="5"/>
      <c r="S385" s="10">
        <f>IF(K385="","",SUM(K$2:K385))</f>
      </c>
      <c r="T385" s="10">
        <f>IF(S385="","",MAX(0,MAX(S$2:S385)))</f>
      </c>
      <c r="U385" s="10">
        <f>IF(S385="","",S385-T385)</f>
      </c>
      <c r="V385" s="11">
        <f>IF(U385="","",U385/(Summary!$B$3+T385))</f>
      </c>
    </row>
    <row r="386" spans="1:22" x14ac:dyDescent="0.25">
      <c r="A386" s="4"/>
      <c r="B386" s="4"/>
      <c r="C386" s="5"/>
      <c r="D386" s="5"/>
      <c r="E386" s="5"/>
      <c r="F386" s="5"/>
      <c r="G386" s="5"/>
      <c r="H386" s="5"/>
      <c r="I386" s="6">
        <f>IF(OR(F386="",G386=""),"",(G386-F386)*E386*H386*IF(D386="Short",-1,1))</f>
      </c>
      <c r="J386" s="7"/>
      <c r="K386" s="6">
        <f>IF(I386="","",I386-J386)</f>
      </c>
      <c r="L386" s="8"/>
      <c r="M386" s="9">
        <f>IF(OR(K386="",L386="",L386=0),"",K386/L386)</f>
      </c>
      <c r="N386">
        <f>IF(K386="","",IF(K386&gt;0,"Win",IF(K386&lt;0,"Loss","Scratch")))</f>
      </c>
      <c r="O386" s="5"/>
      <c r="P386" s="5"/>
      <c r="Q386" s="5"/>
      <c r="R386" s="5"/>
      <c r="S386" s="10">
        <f>IF(K386="","",SUM(K$2:K386))</f>
      </c>
      <c r="T386" s="10">
        <f>IF(S386="","",MAX(0,MAX(S$2:S386)))</f>
      </c>
      <c r="U386" s="10">
        <f>IF(S386="","",S386-T386)</f>
      </c>
      <c r="V386" s="11">
        <f>IF(U386="","",U386/(Summary!$B$3+T386))</f>
      </c>
    </row>
    <row r="387" spans="1:22" x14ac:dyDescent="0.25">
      <c r="A387" s="4"/>
      <c r="B387" s="4"/>
      <c r="C387" s="5"/>
      <c r="D387" s="5"/>
      <c r="E387" s="5"/>
      <c r="F387" s="5"/>
      <c r="G387" s="5"/>
      <c r="H387" s="5"/>
      <c r="I387" s="6">
        <f>IF(OR(F387="",G387=""),"",(G387-F387)*E387*H387*IF(D387="Short",-1,1))</f>
      </c>
      <c r="J387" s="7"/>
      <c r="K387" s="6">
        <f>IF(I387="","",I387-J387)</f>
      </c>
      <c r="L387" s="8"/>
      <c r="M387" s="9">
        <f>IF(OR(K387="",L387="",L387=0),"",K387/L387)</f>
      </c>
      <c r="N387">
        <f>IF(K387="","",IF(K387&gt;0,"Win",IF(K387&lt;0,"Loss","Scratch")))</f>
      </c>
      <c r="O387" s="5"/>
      <c r="P387" s="5"/>
      <c r="Q387" s="5"/>
      <c r="R387" s="5"/>
      <c r="S387" s="10">
        <f>IF(K387="","",SUM(K$2:K387))</f>
      </c>
      <c r="T387" s="10">
        <f>IF(S387="","",MAX(0,MAX(S$2:S387)))</f>
      </c>
      <c r="U387" s="10">
        <f>IF(S387="","",S387-T387)</f>
      </c>
      <c r="V387" s="11">
        <f>IF(U387="","",U387/(Summary!$B$3+T387))</f>
      </c>
    </row>
    <row r="388" spans="1:22" x14ac:dyDescent="0.25">
      <c r="A388" s="4"/>
      <c r="B388" s="4"/>
      <c r="C388" s="5"/>
      <c r="D388" s="5"/>
      <c r="E388" s="5"/>
      <c r="F388" s="5"/>
      <c r="G388" s="5"/>
      <c r="H388" s="5"/>
      <c r="I388" s="6">
        <f>IF(OR(F388="",G388=""),"",(G388-F388)*E388*H388*IF(D388="Short",-1,1))</f>
      </c>
      <c r="J388" s="7"/>
      <c r="K388" s="6">
        <f>IF(I388="","",I388-J388)</f>
      </c>
      <c r="L388" s="8"/>
      <c r="M388" s="9">
        <f>IF(OR(K388="",L388="",L388=0),"",K388/L388)</f>
      </c>
      <c r="N388">
        <f>IF(K388="","",IF(K388&gt;0,"Win",IF(K388&lt;0,"Loss","Scratch")))</f>
      </c>
      <c r="O388" s="5"/>
      <c r="P388" s="5"/>
      <c r="Q388" s="5"/>
      <c r="R388" s="5"/>
      <c r="S388" s="10">
        <f>IF(K388="","",SUM(K$2:K388))</f>
      </c>
      <c r="T388" s="10">
        <f>IF(S388="","",MAX(0,MAX(S$2:S388)))</f>
      </c>
      <c r="U388" s="10">
        <f>IF(S388="","",S388-T388)</f>
      </c>
      <c r="V388" s="11">
        <f>IF(U388="","",U388/(Summary!$B$3+T388))</f>
      </c>
    </row>
    <row r="389" spans="1:22" x14ac:dyDescent="0.25">
      <c r="A389" s="4"/>
      <c r="B389" s="4"/>
      <c r="C389" s="5"/>
      <c r="D389" s="5"/>
      <c r="E389" s="5"/>
      <c r="F389" s="5"/>
      <c r="G389" s="5"/>
      <c r="H389" s="5"/>
      <c r="I389" s="6">
        <f>IF(OR(F389="",G389=""),"",(G389-F389)*E389*H389*IF(D389="Short",-1,1))</f>
      </c>
      <c r="J389" s="7"/>
      <c r="K389" s="6">
        <f>IF(I389="","",I389-J389)</f>
      </c>
      <c r="L389" s="8"/>
      <c r="M389" s="9">
        <f>IF(OR(K389="",L389="",L389=0),"",K389/L389)</f>
      </c>
      <c r="N389">
        <f>IF(K389="","",IF(K389&gt;0,"Win",IF(K389&lt;0,"Loss","Scratch")))</f>
      </c>
      <c r="O389" s="5"/>
      <c r="P389" s="5"/>
      <c r="Q389" s="5"/>
      <c r="R389" s="5"/>
      <c r="S389" s="10">
        <f>IF(K389="","",SUM(K$2:K389))</f>
      </c>
      <c r="T389" s="10">
        <f>IF(S389="","",MAX(0,MAX(S$2:S389)))</f>
      </c>
      <c r="U389" s="10">
        <f>IF(S389="","",S389-T389)</f>
      </c>
      <c r="V389" s="11">
        <f>IF(U389="","",U389/(Summary!$B$3+T389))</f>
      </c>
    </row>
    <row r="390" spans="1:22" x14ac:dyDescent="0.25">
      <c r="A390" s="4"/>
      <c r="B390" s="4"/>
      <c r="C390" s="5"/>
      <c r="D390" s="5"/>
      <c r="E390" s="5"/>
      <c r="F390" s="5"/>
      <c r="G390" s="5"/>
      <c r="H390" s="5"/>
      <c r="I390" s="6">
        <f>IF(OR(F390="",G390=""),"",(G390-F390)*E390*H390*IF(D390="Short",-1,1))</f>
      </c>
      <c r="J390" s="7"/>
      <c r="K390" s="6">
        <f>IF(I390="","",I390-J390)</f>
      </c>
      <c r="L390" s="8"/>
      <c r="M390" s="9">
        <f>IF(OR(K390="",L390="",L390=0),"",K390/L390)</f>
      </c>
      <c r="N390">
        <f>IF(K390="","",IF(K390&gt;0,"Win",IF(K390&lt;0,"Loss","Scratch")))</f>
      </c>
      <c r="O390" s="5"/>
      <c r="P390" s="5"/>
      <c r="Q390" s="5"/>
      <c r="R390" s="5"/>
      <c r="S390" s="10">
        <f>IF(K390="","",SUM(K$2:K390))</f>
      </c>
      <c r="T390" s="10">
        <f>IF(S390="","",MAX(0,MAX(S$2:S390)))</f>
      </c>
      <c r="U390" s="10">
        <f>IF(S390="","",S390-T390)</f>
      </c>
      <c r="V390" s="11">
        <f>IF(U390="","",U390/(Summary!$B$3+T390))</f>
      </c>
    </row>
    <row r="391" spans="1:22" x14ac:dyDescent="0.25">
      <c r="A391" s="4"/>
      <c r="B391" s="4"/>
      <c r="C391" s="5"/>
      <c r="D391" s="5"/>
      <c r="E391" s="5"/>
      <c r="F391" s="5"/>
      <c r="G391" s="5"/>
      <c r="H391" s="5"/>
      <c r="I391" s="6">
        <f>IF(OR(F391="",G391=""),"",(G391-F391)*E391*H391*IF(D391="Short",-1,1))</f>
      </c>
      <c r="J391" s="7"/>
      <c r="K391" s="6">
        <f>IF(I391="","",I391-J391)</f>
      </c>
      <c r="L391" s="8"/>
      <c r="M391" s="9">
        <f>IF(OR(K391="",L391="",L391=0),"",K391/L391)</f>
      </c>
      <c r="N391">
        <f>IF(K391="","",IF(K391&gt;0,"Win",IF(K391&lt;0,"Loss","Scratch")))</f>
      </c>
      <c r="O391" s="5"/>
      <c r="P391" s="5"/>
      <c r="Q391" s="5"/>
      <c r="R391" s="5"/>
      <c r="S391" s="10">
        <f>IF(K391="","",SUM(K$2:K391))</f>
      </c>
      <c r="T391" s="10">
        <f>IF(S391="","",MAX(0,MAX(S$2:S391)))</f>
      </c>
      <c r="U391" s="10">
        <f>IF(S391="","",S391-T391)</f>
      </c>
      <c r="V391" s="11">
        <f>IF(U391="","",U391/(Summary!$B$3+T391))</f>
      </c>
    </row>
    <row r="392" spans="1:22" x14ac:dyDescent="0.25">
      <c r="A392" s="4"/>
      <c r="B392" s="4"/>
      <c r="C392" s="5"/>
      <c r="D392" s="5"/>
      <c r="E392" s="5"/>
      <c r="F392" s="5"/>
      <c r="G392" s="5"/>
      <c r="H392" s="5"/>
      <c r="I392" s="6">
        <f>IF(OR(F392="",G392=""),"",(G392-F392)*E392*H392*IF(D392="Short",-1,1))</f>
      </c>
      <c r="J392" s="7"/>
      <c r="K392" s="6">
        <f>IF(I392="","",I392-J392)</f>
      </c>
      <c r="L392" s="8"/>
      <c r="M392" s="9">
        <f>IF(OR(K392="",L392="",L392=0),"",K392/L392)</f>
      </c>
      <c r="N392">
        <f>IF(K392="","",IF(K392&gt;0,"Win",IF(K392&lt;0,"Loss","Scratch")))</f>
      </c>
      <c r="O392" s="5"/>
      <c r="P392" s="5"/>
      <c r="Q392" s="5"/>
      <c r="R392" s="5"/>
      <c r="S392" s="10">
        <f>IF(K392="","",SUM(K$2:K392))</f>
      </c>
      <c r="T392" s="10">
        <f>IF(S392="","",MAX(0,MAX(S$2:S392)))</f>
      </c>
      <c r="U392" s="10">
        <f>IF(S392="","",S392-T392)</f>
      </c>
      <c r="V392" s="11">
        <f>IF(U392="","",U392/(Summary!$B$3+T392))</f>
      </c>
    </row>
    <row r="393" spans="1:22" x14ac:dyDescent="0.25">
      <c r="A393" s="4"/>
      <c r="B393" s="4"/>
      <c r="C393" s="5"/>
      <c r="D393" s="5"/>
      <c r="E393" s="5"/>
      <c r="F393" s="5"/>
      <c r="G393" s="5"/>
      <c r="H393" s="5"/>
      <c r="I393" s="6">
        <f>IF(OR(F393="",G393=""),"",(G393-F393)*E393*H393*IF(D393="Short",-1,1))</f>
      </c>
      <c r="J393" s="7"/>
      <c r="K393" s="6">
        <f>IF(I393="","",I393-J393)</f>
      </c>
      <c r="L393" s="8"/>
      <c r="M393" s="9">
        <f>IF(OR(K393="",L393="",L393=0),"",K393/L393)</f>
      </c>
      <c r="N393">
        <f>IF(K393="","",IF(K393&gt;0,"Win",IF(K393&lt;0,"Loss","Scratch")))</f>
      </c>
      <c r="O393" s="5"/>
      <c r="P393" s="5"/>
      <c r="Q393" s="5"/>
      <c r="R393" s="5"/>
      <c r="S393" s="10">
        <f>IF(K393="","",SUM(K$2:K393))</f>
      </c>
      <c r="T393" s="10">
        <f>IF(S393="","",MAX(0,MAX(S$2:S393)))</f>
      </c>
      <c r="U393" s="10">
        <f>IF(S393="","",S393-T393)</f>
      </c>
      <c r="V393" s="11">
        <f>IF(U393="","",U393/(Summary!$B$3+T393))</f>
      </c>
    </row>
    <row r="394" spans="1:22" x14ac:dyDescent="0.25">
      <c r="A394" s="4"/>
      <c r="B394" s="4"/>
      <c r="C394" s="5"/>
      <c r="D394" s="5"/>
      <c r="E394" s="5"/>
      <c r="F394" s="5"/>
      <c r="G394" s="5"/>
      <c r="H394" s="5"/>
      <c r="I394" s="6">
        <f>IF(OR(F394="",G394=""),"",(G394-F394)*E394*H394*IF(D394="Short",-1,1))</f>
      </c>
      <c r="J394" s="7"/>
      <c r="K394" s="6">
        <f>IF(I394="","",I394-J394)</f>
      </c>
      <c r="L394" s="8"/>
      <c r="M394" s="9">
        <f>IF(OR(K394="",L394="",L394=0),"",K394/L394)</f>
      </c>
      <c r="N394">
        <f>IF(K394="","",IF(K394&gt;0,"Win",IF(K394&lt;0,"Loss","Scratch")))</f>
      </c>
      <c r="O394" s="5"/>
      <c r="P394" s="5"/>
      <c r="Q394" s="5"/>
      <c r="R394" s="5"/>
      <c r="S394" s="10">
        <f>IF(K394="","",SUM(K$2:K394))</f>
      </c>
      <c r="T394" s="10">
        <f>IF(S394="","",MAX(0,MAX(S$2:S394)))</f>
      </c>
      <c r="U394" s="10">
        <f>IF(S394="","",S394-T394)</f>
      </c>
      <c r="V394" s="11">
        <f>IF(U394="","",U394/(Summary!$B$3+T394))</f>
      </c>
    </row>
    <row r="395" spans="1:22" x14ac:dyDescent="0.25">
      <c r="A395" s="4"/>
      <c r="B395" s="4"/>
      <c r="C395" s="5"/>
      <c r="D395" s="5"/>
      <c r="E395" s="5"/>
      <c r="F395" s="5"/>
      <c r="G395" s="5"/>
      <c r="H395" s="5"/>
      <c r="I395" s="6">
        <f>IF(OR(F395="",G395=""),"",(G395-F395)*E395*H395*IF(D395="Short",-1,1))</f>
      </c>
      <c r="J395" s="7"/>
      <c r="K395" s="6">
        <f>IF(I395="","",I395-J395)</f>
      </c>
      <c r="L395" s="8"/>
      <c r="M395" s="9">
        <f>IF(OR(K395="",L395="",L395=0),"",K395/L395)</f>
      </c>
      <c r="N395">
        <f>IF(K395="","",IF(K395&gt;0,"Win",IF(K395&lt;0,"Loss","Scratch")))</f>
      </c>
      <c r="O395" s="5"/>
      <c r="P395" s="5"/>
      <c r="Q395" s="5"/>
      <c r="R395" s="5"/>
      <c r="S395" s="10">
        <f>IF(K395="","",SUM(K$2:K395))</f>
      </c>
      <c r="T395" s="10">
        <f>IF(S395="","",MAX(0,MAX(S$2:S395)))</f>
      </c>
      <c r="U395" s="10">
        <f>IF(S395="","",S395-T395)</f>
      </c>
      <c r="V395" s="11">
        <f>IF(U395="","",U395/(Summary!$B$3+T395))</f>
      </c>
    </row>
    <row r="396" spans="1:22" x14ac:dyDescent="0.25">
      <c r="A396" s="4"/>
      <c r="B396" s="4"/>
      <c r="C396" s="5"/>
      <c r="D396" s="5"/>
      <c r="E396" s="5"/>
      <c r="F396" s="5"/>
      <c r="G396" s="5"/>
      <c r="H396" s="5"/>
      <c r="I396" s="6">
        <f>IF(OR(F396="",G396=""),"",(G396-F396)*E396*H396*IF(D396="Short",-1,1))</f>
      </c>
      <c r="J396" s="7"/>
      <c r="K396" s="6">
        <f>IF(I396="","",I396-J396)</f>
      </c>
      <c r="L396" s="8"/>
      <c r="M396" s="9">
        <f>IF(OR(K396="",L396="",L396=0),"",K396/L396)</f>
      </c>
      <c r="N396">
        <f>IF(K396="","",IF(K396&gt;0,"Win",IF(K396&lt;0,"Loss","Scratch")))</f>
      </c>
      <c r="O396" s="5"/>
      <c r="P396" s="5"/>
      <c r="Q396" s="5"/>
      <c r="R396" s="5"/>
      <c r="S396" s="10">
        <f>IF(K396="","",SUM(K$2:K396))</f>
      </c>
      <c r="T396" s="10">
        <f>IF(S396="","",MAX(0,MAX(S$2:S396)))</f>
      </c>
      <c r="U396" s="10">
        <f>IF(S396="","",S396-T396)</f>
      </c>
      <c r="V396" s="11">
        <f>IF(U396="","",U396/(Summary!$B$3+T396))</f>
      </c>
    </row>
    <row r="397" spans="1:22" x14ac:dyDescent="0.25">
      <c r="A397" s="4"/>
      <c r="B397" s="4"/>
      <c r="C397" s="5"/>
      <c r="D397" s="5"/>
      <c r="E397" s="5"/>
      <c r="F397" s="5"/>
      <c r="G397" s="5"/>
      <c r="H397" s="5"/>
      <c r="I397" s="6">
        <f>IF(OR(F397="",G397=""),"",(G397-F397)*E397*H397*IF(D397="Short",-1,1))</f>
      </c>
      <c r="J397" s="7"/>
      <c r="K397" s="6">
        <f>IF(I397="","",I397-J397)</f>
      </c>
      <c r="L397" s="8"/>
      <c r="M397" s="9">
        <f>IF(OR(K397="",L397="",L397=0),"",K397/L397)</f>
      </c>
      <c r="N397">
        <f>IF(K397="","",IF(K397&gt;0,"Win",IF(K397&lt;0,"Loss","Scratch")))</f>
      </c>
      <c r="O397" s="5"/>
      <c r="P397" s="5"/>
      <c r="Q397" s="5"/>
      <c r="R397" s="5"/>
      <c r="S397" s="10">
        <f>IF(K397="","",SUM(K$2:K397))</f>
      </c>
      <c r="T397" s="10">
        <f>IF(S397="","",MAX(0,MAX(S$2:S397)))</f>
      </c>
      <c r="U397" s="10">
        <f>IF(S397="","",S397-T397)</f>
      </c>
      <c r="V397" s="11">
        <f>IF(U397="","",U397/(Summary!$B$3+T397))</f>
      </c>
    </row>
    <row r="398" spans="1:22" x14ac:dyDescent="0.25">
      <c r="A398" s="4"/>
      <c r="B398" s="4"/>
      <c r="C398" s="5"/>
      <c r="D398" s="5"/>
      <c r="E398" s="5"/>
      <c r="F398" s="5"/>
      <c r="G398" s="5"/>
      <c r="H398" s="5"/>
      <c r="I398" s="6">
        <f>IF(OR(F398="",G398=""),"",(G398-F398)*E398*H398*IF(D398="Short",-1,1))</f>
      </c>
      <c r="J398" s="7"/>
      <c r="K398" s="6">
        <f>IF(I398="","",I398-J398)</f>
      </c>
      <c r="L398" s="8"/>
      <c r="M398" s="9">
        <f>IF(OR(K398="",L398="",L398=0),"",K398/L398)</f>
      </c>
      <c r="N398">
        <f>IF(K398="","",IF(K398&gt;0,"Win",IF(K398&lt;0,"Loss","Scratch")))</f>
      </c>
      <c r="O398" s="5"/>
      <c r="P398" s="5"/>
      <c r="Q398" s="5"/>
      <c r="R398" s="5"/>
      <c r="S398" s="10">
        <f>IF(K398="","",SUM(K$2:K398))</f>
      </c>
      <c r="T398" s="10">
        <f>IF(S398="","",MAX(0,MAX(S$2:S398)))</f>
      </c>
      <c r="U398" s="10">
        <f>IF(S398="","",S398-T398)</f>
      </c>
      <c r="V398" s="11">
        <f>IF(U398="","",U398/(Summary!$B$3+T398))</f>
      </c>
    </row>
    <row r="399" spans="1:22" x14ac:dyDescent="0.25">
      <c r="A399" s="4"/>
      <c r="B399" s="4"/>
      <c r="C399" s="5"/>
      <c r="D399" s="5"/>
      <c r="E399" s="5"/>
      <c r="F399" s="5"/>
      <c r="G399" s="5"/>
      <c r="H399" s="5"/>
      <c r="I399" s="6">
        <f>IF(OR(F399="",G399=""),"",(G399-F399)*E399*H399*IF(D399="Short",-1,1))</f>
      </c>
      <c r="J399" s="7"/>
      <c r="K399" s="6">
        <f>IF(I399="","",I399-J399)</f>
      </c>
      <c r="L399" s="8"/>
      <c r="M399" s="9">
        <f>IF(OR(K399="",L399="",L399=0),"",K399/L399)</f>
      </c>
      <c r="N399">
        <f>IF(K399="","",IF(K399&gt;0,"Win",IF(K399&lt;0,"Loss","Scratch")))</f>
      </c>
      <c r="O399" s="5"/>
      <c r="P399" s="5"/>
      <c r="Q399" s="5"/>
      <c r="R399" s="5"/>
      <c r="S399" s="10">
        <f>IF(K399="","",SUM(K$2:K399))</f>
      </c>
      <c r="T399" s="10">
        <f>IF(S399="","",MAX(0,MAX(S$2:S399)))</f>
      </c>
      <c r="U399" s="10">
        <f>IF(S399="","",S399-T399)</f>
      </c>
      <c r="V399" s="11">
        <f>IF(U399="","",U399/(Summary!$B$3+T399))</f>
      </c>
    </row>
    <row r="400" spans="1:22" x14ac:dyDescent="0.25">
      <c r="A400" s="4"/>
      <c r="B400" s="4"/>
      <c r="C400" s="5"/>
      <c r="D400" s="5"/>
      <c r="E400" s="5"/>
      <c r="F400" s="5"/>
      <c r="G400" s="5"/>
      <c r="H400" s="5"/>
      <c r="I400" s="6">
        <f>IF(OR(F400="",G400=""),"",(G400-F400)*E400*H400*IF(D400="Short",-1,1))</f>
      </c>
      <c r="J400" s="7"/>
      <c r="K400" s="6">
        <f>IF(I400="","",I400-J400)</f>
      </c>
      <c r="L400" s="8"/>
      <c r="M400" s="9">
        <f>IF(OR(K400="",L400="",L400=0),"",K400/L400)</f>
      </c>
      <c r="N400">
        <f>IF(K400="","",IF(K400&gt;0,"Win",IF(K400&lt;0,"Loss","Scratch")))</f>
      </c>
      <c r="O400" s="5"/>
      <c r="P400" s="5"/>
      <c r="Q400" s="5"/>
      <c r="R400" s="5"/>
      <c r="S400" s="10">
        <f>IF(K400="","",SUM(K$2:K400))</f>
      </c>
      <c r="T400" s="10">
        <f>IF(S400="","",MAX(0,MAX(S$2:S400)))</f>
      </c>
      <c r="U400" s="10">
        <f>IF(S400="","",S400-T400)</f>
      </c>
      <c r="V400" s="11">
        <f>IF(U400="","",U400/(Summary!$B$3+T400))</f>
      </c>
    </row>
    <row r="401" spans="1:22" x14ac:dyDescent="0.25">
      <c r="A401" s="4"/>
      <c r="B401" s="4"/>
      <c r="C401" s="5"/>
      <c r="D401" s="5"/>
      <c r="E401" s="5"/>
      <c r="F401" s="5"/>
      <c r="G401" s="5"/>
      <c r="H401" s="5"/>
      <c r="I401" s="6">
        <f>IF(OR(F401="",G401=""),"",(G401-F401)*E401*H401*IF(D401="Short",-1,1))</f>
      </c>
      <c r="J401" s="7"/>
      <c r="K401" s="6">
        <f>IF(I401="","",I401-J401)</f>
      </c>
      <c r="L401" s="8"/>
      <c r="M401" s="9">
        <f>IF(OR(K401="",L401="",L401=0),"",K401/L401)</f>
      </c>
      <c r="N401">
        <f>IF(K401="","",IF(K401&gt;0,"Win",IF(K401&lt;0,"Loss","Scratch")))</f>
      </c>
      <c r="O401" s="5"/>
      <c r="P401" s="5"/>
      <c r="Q401" s="5"/>
      <c r="R401" s="5"/>
      <c r="S401" s="10">
        <f>IF(K401="","",SUM(K$2:K401))</f>
      </c>
      <c r="T401" s="10">
        <f>IF(S401="","",MAX(0,MAX(S$2:S401)))</f>
      </c>
      <c r="U401" s="10">
        <f>IF(S401="","",S401-T401)</f>
      </c>
      <c r="V401" s="11">
        <f>IF(U401="","",U401/(Summary!$B$3+T401))</f>
      </c>
    </row>
    <row r="402" spans="1:22" x14ac:dyDescent="0.25">
      <c r="A402" s="4"/>
      <c r="B402" s="4"/>
      <c r="C402" s="5"/>
      <c r="D402" s="5"/>
      <c r="E402" s="5"/>
      <c r="F402" s="5"/>
      <c r="G402" s="5"/>
      <c r="H402" s="5"/>
      <c r="I402" s="6">
        <f>IF(OR(F402="",G402=""),"",(G402-F402)*E402*H402*IF(D402="Short",-1,1))</f>
      </c>
      <c r="J402" s="7"/>
      <c r="K402" s="6">
        <f>IF(I402="","",I402-J402)</f>
      </c>
      <c r="L402" s="8"/>
      <c r="M402" s="9">
        <f>IF(OR(K402="",L402="",L402=0),"",K402/L402)</f>
      </c>
      <c r="N402">
        <f>IF(K402="","",IF(K402&gt;0,"Win",IF(K402&lt;0,"Loss","Scratch")))</f>
      </c>
      <c r="O402" s="5"/>
      <c r="P402" s="5"/>
      <c r="Q402" s="5"/>
      <c r="R402" s="5"/>
      <c r="S402" s="10">
        <f>IF(K402="","",SUM(K$2:K402))</f>
      </c>
      <c r="T402" s="10">
        <f>IF(S402="","",MAX(0,MAX(S$2:S402)))</f>
      </c>
      <c r="U402" s="10">
        <f>IF(S402="","",S402-T402)</f>
      </c>
      <c r="V402" s="11">
        <f>IF(U402="","",U402/(Summary!$B$3+T402))</f>
      </c>
    </row>
    <row r="403" spans="1:22" x14ac:dyDescent="0.25">
      <c r="A403" s="4"/>
      <c r="B403" s="4"/>
      <c r="C403" s="5"/>
      <c r="D403" s="5"/>
      <c r="E403" s="5"/>
      <c r="F403" s="5"/>
      <c r="G403" s="5"/>
      <c r="H403" s="5"/>
      <c r="I403" s="6">
        <f>IF(OR(F403="",G403=""),"",(G403-F403)*E403*H403*IF(D403="Short",-1,1))</f>
      </c>
      <c r="J403" s="7"/>
      <c r="K403" s="6">
        <f>IF(I403="","",I403-J403)</f>
      </c>
      <c r="L403" s="8"/>
      <c r="M403" s="9">
        <f>IF(OR(K403="",L403="",L403=0),"",K403/L403)</f>
      </c>
      <c r="N403">
        <f>IF(K403="","",IF(K403&gt;0,"Win",IF(K403&lt;0,"Loss","Scratch")))</f>
      </c>
      <c r="O403" s="5"/>
      <c r="P403" s="5"/>
      <c r="Q403" s="5"/>
      <c r="R403" s="5"/>
      <c r="S403" s="10">
        <f>IF(K403="","",SUM(K$2:K403))</f>
      </c>
      <c r="T403" s="10">
        <f>IF(S403="","",MAX(0,MAX(S$2:S403)))</f>
      </c>
      <c r="U403" s="10">
        <f>IF(S403="","",S403-T403)</f>
      </c>
      <c r="V403" s="11">
        <f>IF(U403="","",U403/(Summary!$B$3+T403))</f>
      </c>
    </row>
    <row r="404" spans="1:22" x14ac:dyDescent="0.25">
      <c r="A404" s="4"/>
      <c r="B404" s="4"/>
      <c r="C404" s="5"/>
      <c r="D404" s="5"/>
      <c r="E404" s="5"/>
      <c r="F404" s="5"/>
      <c r="G404" s="5"/>
      <c r="H404" s="5"/>
      <c r="I404" s="6">
        <f>IF(OR(F404="",G404=""),"",(G404-F404)*E404*H404*IF(D404="Short",-1,1))</f>
      </c>
      <c r="J404" s="7"/>
      <c r="K404" s="6">
        <f>IF(I404="","",I404-J404)</f>
      </c>
      <c r="L404" s="8"/>
      <c r="M404" s="9">
        <f>IF(OR(K404="",L404="",L404=0),"",K404/L404)</f>
      </c>
      <c r="N404">
        <f>IF(K404="","",IF(K404&gt;0,"Win",IF(K404&lt;0,"Loss","Scratch")))</f>
      </c>
      <c r="O404" s="5"/>
      <c r="P404" s="5"/>
      <c r="Q404" s="5"/>
      <c r="R404" s="5"/>
      <c r="S404" s="10">
        <f>IF(K404="","",SUM(K$2:K404))</f>
      </c>
      <c r="T404" s="10">
        <f>IF(S404="","",MAX(0,MAX(S$2:S404)))</f>
      </c>
      <c r="U404" s="10">
        <f>IF(S404="","",S404-T404)</f>
      </c>
      <c r="V404" s="11">
        <f>IF(U404="","",U404/(Summary!$B$3+T404))</f>
      </c>
    </row>
    <row r="405" spans="1:22" x14ac:dyDescent="0.25">
      <c r="A405" s="4"/>
      <c r="B405" s="4"/>
      <c r="C405" s="5"/>
      <c r="D405" s="5"/>
      <c r="E405" s="5"/>
      <c r="F405" s="5"/>
      <c r="G405" s="5"/>
      <c r="H405" s="5"/>
      <c r="I405" s="6">
        <f>IF(OR(F405="",G405=""),"",(G405-F405)*E405*H405*IF(D405="Short",-1,1))</f>
      </c>
      <c r="J405" s="7"/>
      <c r="K405" s="6">
        <f>IF(I405="","",I405-J405)</f>
      </c>
      <c r="L405" s="8"/>
      <c r="M405" s="9">
        <f>IF(OR(K405="",L405="",L405=0),"",K405/L405)</f>
      </c>
      <c r="N405">
        <f>IF(K405="","",IF(K405&gt;0,"Win",IF(K405&lt;0,"Loss","Scratch")))</f>
      </c>
      <c r="O405" s="5"/>
      <c r="P405" s="5"/>
      <c r="Q405" s="5"/>
      <c r="R405" s="5"/>
      <c r="S405" s="10">
        <f>IF(K405="","",SUM(K$2:K405))</f>
      </c>
      <c r="T405" s="10">
        <f>IF(S405="","",MAX(0,MAX(S$2:S405)))</f>
      </c>
      <c r="U405" s="10">
        <f>IF(S405="","",S405-T405)</f>
      </c>
      <c r="V405" s="11">
        <f>IF(U405="","",U405/(Summary!$B$3+T405))</f>
      </c>
    </row>
    <row r="406" spans="1:22" x14ac:dyDescent="0.25">
      <c r="A406" s="4"/>
      <c r="B406" s="4"/>
      <c r="C406" s="5"/>
      <c r="D406" s="5"/>
      <c r="E406" s="5"/>
      <c r="F406" s="5"/>
      <c r="G406" s="5"/>
      <c r="H406" s="5"/>
      <c r="I406" s="6">
        <f>IF(OR(F406="",G406=""),"",(G406-F406)*E406*H406*IF(D406="Short",-1,1))</f>
      </c>
      <c r="J406" s="7"/>
      <c r="K406" s="6">
        <f>IF(I406="","",I406-J406)</f>
      </c>
      <c r="L406" s="8"/>
      <c r="M406" s="9">
        <f>IF(OR(K406="",L406="",L406=0),"",K406/L406)</f>
      </c>
      <c r="N406">
        <f>IF(K406="","",IF(K406&gt;0,"Win",IF(K406&lt;0,"Loss","Scratch")))</f>
      </c>
      <c r="O406" s="5"/>
      <c r="P406" s="5"/>
      <c r="Q406" s="5"/>
      <c r="R406" s="5"/>
      <c r="S406" s="10">
        <f>IF(K406="","",SUM(K$2:K406))</f>
      </c>
      <c r="T406" s="10">
        <f>IF(S406="","",MAX(0,MAX(S$2:S406)))</f>
      </c>
      <c r="U406" s="10">
        <f>IF(S406="","",S406-T406)</f>
      </c>
      <c r="V406" s="11">
        <f>IF(U406="","",U406/(Summary!$B$3+T406))</f>
      </c>
    </row>
    <row r="407" spans="1:22" x14ac:dyDescent="0.25">
      <c r="A407" s="4"/>
      <c r="B407" s="4"/>
      <c r="C407" s="5"/>
      <c r="D407" s="5"/>
      <c r="E407" s="5"/>
      <c r="F407" s="5"/>
      <c r="G407" s="5"/>
      <c r="H407" s="5"/>
      <c r="I407" s="6">
        <f>IF(OR(F407="",G407=""),"",(G407-F407)*E407*H407*IF(D407="Short",-1,1))</f>
      </c>
      <c r="J407" s="7"/>
      <c r="K407" s="6">
        <f>IF(I407="","",I407-J407)</f>
      </c>
      <c r="L407" s="8"/>
      <c r="M407" s="9">
        <f>IF(OR(K407="",L407="",L407=0),"",K407/L407)</f>
      </c>
      <c r="N407">
        <f>IF(K407="","",IF(K407&gt;0,"Win",IF(K407&lt;0,"Loss","Scratch")))</f>
      </c>
      <c r="O407" s="5"/>
      <c r="P407" s="5"/>
      <c r="Q407" s="5"/>
      <c r="R407" s="5"/>
      <c r="S407" s="10">
        <f>IF(K407="","",SUM(K$2:K407))</f>
      </c>
      <c r="T407" s="10">
        <f>IF(S407="","",MAX(0,MAX(S$2:S407)))</f>
      </c>
      <c r="U407" s="10">
        <f>IF(S407="","",S407-T407)</f>
      </c>
      <c r="V407" s="11">
        <f>IF(U407="","",U407/(Summary!$B$3+T407))</f>
      </c>
    </row>
    <row r="408" spans="1:22" x14ac:dyDescent="0.25">
      <c r="A408" s="4"/>
      <c r="B408" s="4"/>
      <c r="C408" s="5"/>
      <c r="D408" s="5"/>
      <c r="E408" s="5"/>
      <c r="F408" s="5"/>
      <c r="G408" s="5"/>
      <c r="H408" s="5"/>
      <c r="I408" s="6">
        <f>IF(OR(F408="",G408=""),"",(G408-F408)*E408*H408*IF(D408="Short",-1,1))</f>
      </c>
      <c r="J408" s="7"/>
      <c r="K408" s="6">
        <f>IF(I408="","",I408-J408)</f>
      </c>
      <c r="L408" s="8"/>
      <c r="M408" s="9">
        <f>IF(OR(K408="",L408="",L408=0),"",K408/L408)</f>
      </c>
      <c r="N408">
        <f>IF(K408="","",IF(K408&gt;0,"Win",IF(K408&lt;0,"Loss","Scratch")))</f>
      </c>
      <c r="O408" s="5"/>
      <c r="P408" s="5"/>
      <c r="Q408" s="5"/>
      <c r="R408" s="5"/>
      <c r="S408" s="10">
        <f>IF(K408="","",SUM(K$2:K408))</f>
      </c>
      <c r="T408" s="10">
        <f>IF(S408="","",MAX(0,MAX(S$2:S408)))</f>
      </c>
      <c r="U408" s="10">
        <f>IF(S408="","",S408-T408)</f>
      </c>
      <c r="V408" s="11">
        <f>IF(U408="","",U408/(Summary!$B$3+T408))</f>
      </c>
    </row>
    <row r="409" spans="1:22" x14ac:dyDescent="0.25">
      <c r="A409" s="4"/>
      <c r="B409" s="4"/>
      <c r="C409" s="5"/>
      <c r="D409" s="5"/>
      <c r="E409" s="5"/>
      <c r="F409" s="5"/>
      <c r="G409" s="5"/>
      <c r="H409" s="5"/>
      <c r="I409" s="6">
        <f>IF(OR(F409="",G409=""),"",(G409-F409)*E409*H409*IF(D409="Short",-1,1))</f>
      </c>
      <c r="J409" s="7"/>
      <c r="K409" s="6">
        <f>IF(I409="","",I409-J409)</f>
      </c>
      <c r="L409" s="8"/>
      <c r="M409" s="9">
        <f>IF(OR(K409="",L409="",L409=0),"",K409/L409)</f>
      </c>
      <c r="N409">
        <f>IF(K409="","",IF(K409&gt;0,"Win",IF(K409&lt;0,"Loss","Scratch")))</f>
      </c>
      <c r="O409" s="5"/>
      <c r="P409" s="5"/>
      <c r="Q409" s="5"/>
      <c r="R409" s="5"/>
      <c r="S409" s="10">
        <f>IF(K409="","",SUM(K$2:K409))</f>
      </c>
      <c r="T409" s="10">
        <f>IF(S409="","",MAX(0,MAX(S$2:S409)))</f>
      </c>
      <c r="U409" s="10">
        <f>IF(S409="","",S409-T409)</f>
      </c>
      <c r="V409" s="11">
        <f>IF(U409="","",U409/(Summary!$B$3+T409))</f>
      </c>
    </row>
    <row r="410" spans="1:22" x14ac:dyDescent="0.25">
      <c r="A410" s="4"/>
      <c r="B410" s="4"/>
      <c r="C410" s="5"/>
      <c r="D410" s="5"/>
      <c r="E410" s="5"/>
      <c r="F410" s="5"/>
      <c r="G410" s="5"/>
      <c r="H410" s="5"/>
      <c r="I410" s="6">
        <f>IF(OR(F410="",G410=""),"",(G410-F410)*E410*H410*IF(D410="Short",-1,1))</f>
      </c>
      <c r="J410" s="7"/>
      <c r="K410" s="6">
        <f>IF(I410="","",I410-J410)</f>
      </c>
      <c r="L410" s="8"/>
      <c r="M410" s="9">
        <f>IF(OR(K410="",L410="",L410=0),"",K410/L410)</f>
      </c>
      <c r="N410">
        <f>IF(K410="","",IF(K410&gt;0,"Win",IF(K410&lt;0,"Loss","Scratch")))</f>
      </c>
      <c r="O410" s="5"/>
      <c r="P410" s="5"/>
      <c r="Q410" s="5"/>
      <c r="R410" s="5"/>
      <c r="S410" s="10">
        <f>IF(K410="","",SUM(K$2:K410))</f>
      </c>
      <c r="T410" s="10">
        <f>IF(S410="","",MAX(0,MAX(S$2:S410)))</f>
      </c>
      <c r="U410" s="10">
        <f>IF(S410="","",S410-T410)</f>
      </c>
      <c r="V410" s="11">
        <f>IF(U410="","",U410/(Summary!$B$3+T410))</f>
      </c>
    </row>
    <row r="411" spans="1:22" x14ac:dyDescent="0.25">
      <c r="A411" s="4"/>
      <c r="B411" s="4"/>
      <c r="C411" s="5"/>
      <c r="D411" s="5"/>
      <c r="E411" s="5"/>
      <c r="F411" s="5"/>
      <c r="G411" s="5"/>
      <c r="H411" s="5"/>
      <c r="I411" s="6">
        <f>IF(OR(F411="",G411=""),"",(G411-F411)*E411*H411*IF(D411="Short",-1,1))</f>
      </c>
      <c r="J411" s="7"/>
      <c r="K411" s="6">
        <f>IF(I411="","",I411-J411)</f>
      </c>
      <c r="L411" s="8"/>
      <c r="M411" s="9">
        <f>IF(OR(K411="",L411="",L411=0),"",K411/L411)</f>
      </c>
      <c r="N411">
        <f>IF(K411="","",IF(K411&gt;0,"Win",IF(K411&lt;0,"Loss","Scratch")))</f>
      </c>
      <c r="O411" s="5"/>
      <c r="P411" s="5"/>
      <c r="Q411" s="5"/>
      <c r="R411" s="5"/>
      <c r="S411" s="10">
        <f>IF(K411="","",SUM(K$2:K411))</f>
      </c>
      <c r="T411" s="10">
        <f>IF(S411="","",MAX(0,MAX(S$2:S411)))</f>
      </c>
      <c r="U411" s="10">
        <f>IF(S411="","",S411-T411)</f>
      </c>
      <c r="V411" s="11">
        <f>IF(U411="","",U411/(Summary!$B$3+T411))</f>
      </c>
    </row>
    <row r="412" spans="1:22" x14ac:dyDescent="0.25">
      <c r="A412" s="4"/>
      <c r="B412" s="4"/>
      <c r="C412" s="5"/>
      <c r="D412" s="5"/>
      <c r="E412" s="5"/>
      <c r="F412" s="5"/>
      <c r="G412" s="5"/>
      <c r="H412" s="5"/>
      <c r="I412" s="6">
        <f>IF(OR(F412="",G412=""),"",(G412-F412)*E412*H412*IF(D412="Short",-1,1))</f>
      </c>
      <c r="J412" s="7"/>
      <c r="K412" s="6">
        <f>IF(I412="","",I412-J412)</f>
      </c>
      <c r="L412" s="8"/>
      <c r="M412" s="9">
        <f>IF(OR(K412="",L412="",L412=0),"",K412/L412)</f>
      </c>
      <c r="N412">
        <f>IF(K412="","",IF(K412&gt;0,"Win",IF(K412&lt;0,"Loss","Scratch")))</f>
      </c>
      <c r="O412" s="5"/>
      <c r="P412" s="5"/>
      <c r="Q412" s="5"/>
      <c r="R412" s="5"/>
      <c r="S412" s="10">
        <f>IF(K412="","",SUM(K$2:K412))</f>
      </c>
      <c r="T412" s="10">
        <f>IF(S412="","",MAX(0,MAX(S$2:S412)))</f>
      </c>
      <c r="U412" s="10">
        <f>IF(S412="","",S412-T412)</f>
      </c>
      <c r="V412" s="11">
        <f>IF(U412="","",U412/(Summary!$B$3+T412))</f>
      </c>
    </row>
    <row r="413" spans="1:22" x14ac:dyDescent="0.25">
      <c r="A413" s="4"/>
      <c r="B413" s="4"/>
      <c r="C413" s="5"/>
      <c r="D413" s="5"/>
      <c r="E413" s="5"/>
      <c r="F413" s="5"/>
      <c r="G413" s="5"/>
      <c r="H413" s="5"/>
      <c r="I413" s="6">
        <f>IF(OR(F413="",G413=""),"",(G413-F413)*E413*H413*IF(D413="Short",-1,1))</f>
      </c>
      <c r="J413" s="7"/>
      <c r="K413" s="6">
        <f>IF(I413="","",I413-J413)</f>
      </c>
      <c r="L413" s="8"/>
      <c r="M413" s="9">
        <f>IF(OR(K413="",L413="",L413=0),"",K413/L413)</f>
      </c>
      <c r="N413">
        <f>IF(K413="","",IF(K413&gt;0,"Win",IF(K413&lt;0,"Loss","Scratch")))</f>
      </c>
      <c r="O413" s="5"/>
      <c r="P413" s="5"/>
      <c r="Q413" s="5"/>
      <c r="R413" s="5"/>
      <c r="S413" s="10">
        <f>IF(K413="","",SUM(K$2:K413))</f>
      </c>
      <c r="T413" s="10">
        <f>IF(S413="","",MAX(0,MAX(S$2:S413)))</f>
      </c>
      <c r="U413" s="10">
        <f>IF(S413="","",S413-T413)</f>
      </c>
      <c r="V413" s="11">
        <f>IF(U413="","",U413/(Summary!$B$3+T413))</f>
      </c>
    </row>
    <row r="414" spans="1:22" x14ac:dyDescent="0.25">
      <c r="A414" s="4"/>
      <c r="B414" s="4"/>
      <c r="C414" s="5"/>
      <c r="D414" s="5"/>
      <c r="E414" s="5"/>
      <c r="F414" s="5"/>
      <c r="G414" s="5"/>
      <c r="H414" s="5"/>
      <c r="I414" s="6">
        <f>IF(OR(F414="",G414=""),"",(G414-F414)*E414*H414*IF(D414="Short",-1,1))</f>
      </c>
      <c r="J414" s="7"/>
      <c r="K414" s="6">
        <f>IF(I414="","",I414-J414)</f>
      </c>
      <c r="L414" s="8"/>
      <c r="M414" s="9">
        <f>IF(OR(K414="",L414="",L414=0),"",K414/L414)</f>
      </c>
      <c r="N414">
        <f>IF(K414="","",IF(K414&gt;0,"Win",IF(K414&lt;0,"Loss","Scratch")))</f>
      </c>
      <c r="O414" s="5"/>
      <c r="P414" s="5"/>
      <c r="Q414" s="5"/>
      <c r="R414" s="5"/>
      <c r="S414" s="10">
        <f>IF(K414="","",SUM(K$2:K414))</f>
      </c>
      <c r="T414" s="10">
        <f>IF(S414="","",MAX(0,MAX(S$2:S414)))</f>
      </c>
      <c r="U414" s="10">
        <f>IF(S414="","",S414-T414)</f>
      </c>
      <c r="V414" s="11">
        <f>IF(U414="","",U414/(Summary!$B$3+T414))</f>
      </c>
    </row>
    <row r="415" spans="1:22" x14ac:dyDescent="0.25">
      <c r="A415" s="4"/>
      <c r="B415" s="4"/>
      <c r="C415" s="5"/>
      <c r="D415" s="5"/>
      <c r="E415" s="5"/>
      <c r="F415" s="5"/>
      <c r="G415" s="5"/>
      <c r="H415" s="5"/>
      <c r="I415" s="6">
        <f>IF(OR(F415="",G415=""),"",(G415-F415)*E415*H415*IF(D415="Short",-1,1))</f>
      </c>
      <c r="J415" s="7"/>
      <c r="K415" s="6">
        <f>IF(I415="","",I415-J415)</f>
      </c>
      <c r="L415" s="8"/>
      <c r="M415" s="9">
        <f>IF(OR(K415="",L415="",L415=0),"",K415/L415)</f>
      </c>
      <c r="N415">
        <f>IF(K415="","",IF(K415&gt;0,"Win",IF(K415&lt;0,"Loss","Scratch")))</f>
      </c>
      <c r="O415" s="5"/>
      <c r="P415" s="5"/>
      <c r="Q415" s="5"/>
      <c r="R415" s="5"/>
      <c r="S415" s="10">
        <f>IF(K415="","",SUM(K$2:K415))</f>
      </c>
      <c r="T415" s="10">
        <f>IF(S415="","",MAX(0,MAX(S$2:S415)))</f>
      </c>
      <c r="U415" s="10">
        <f>IF(S415="","",S415-T415)</f>
      </c>
      <c r="V415" s="11">
        <f>IF(U415="","",U415/(Summary!$B$3+T415))</f>
      </c>
    </row>
    <row r="416" spans="1:22" x14ac:dyDescent="0.25">
      <c r="A416" s="4"/>
      <c r="B416" s="4"/>
      <c r="C416" s="5"/>
      <c r="D416" s="5"/>
      <c r="E416" s="5"/>
      <c r="F416" s="5"/>
      <c r="G416" s="5"/>
      <c r="H416" s="5"/>
      <c r="I416" s="6">
        <f>IF(OR(F416="",G416=""),"",(G416-F416)*E416*H416*IF(D416="Short",-1,1))</f>
      </c>
      <c r="J416" s="7"/>
      <c r="K416" s="6">
        <f>IF(I416="","",I416-J416)</f>
      </c>
      <c r="L416" s="8"/>
      <c r="M416" s="9">
        <f>IF(OR(K416="",L416="",L416=0),"",K416/L416)</f>
      </c>
      <c r="N416">
        <f>IF(K416="","",IF(K416&gt;0,"Win",IF(K416&lt;0,"Loss","Scratch")))</f>
      </c>
      <c r="O416" s="5"/>
      <c r="P416" s="5"/>
      <c r="Q416" s="5"/>
      <c r="R416" s="5"/>
      <c r="S416" s="10">
        <f>IF(K416="","",SUM(K$2:K416))</f>
      </c>
      <c r="T416" s="10">
        <f>IF(S416="","",MAX(0,MAX(S$2:S416)))</f>
      </c>
      <c r="U416" s="10">
        <f>IF(S416="","",S416-T416)</f>
      </c>
      <c r="V416" s="11">
        <f>IF(U416="","",U416/(Summary!$B$3+T416))</f>
      </c>
    </row>
    <row r="417" spans="1:22" x14ac:dyDescent="0.25">
      <c r="A417" s="4"/>
      <c r="B417" s="4"/>
      <c r="C417" s="5"/>
      <c r="D417" s="5"/>
      <c r="E417" s="5"/>
      <c r="F417" s="5"/>
      <c r="G417" s="5"/>
      <c r="H417" s="5"/>
      <c r="I417" s="6">
        <f>IF(OR(F417="",G417=""),"",(G417-F417)*E417*H417*IF(D417="Short",-1,1))</f>
      </c>
      <c r="J417" s="7"/>
      <c r="K417" s="6">
        <f>IF(I417="","",I417-J417)</f>
      </c>
      <c r="L417" s="8"/>
      <c r="M417" s="9">
        <f>IF(OR(K417="",L417="",L417=0),"",K417/L417)</f>
      </c>
      <c r="N417">
        <f>IF(K417="","",IF(K417&gt;0,"Win",IF(K417&lt;0,"Loss","Scratch")))</f>
      </c>
      <c r="O417" s="5"/>
      <c r="P417" s="5"/>
      <c r="Q417" s="5"/>
      <c r="R417" s="5"/>
      <c r="S417" s="10">
        <f>IF(K417="","",SUM(K$2:K417))</f>
      </c>
      <c r="T417" s="10">
        <f>IF(S417="","",MAX(0,MAX(S$2:S417)))</f>
      </c>
      <c r="U417" s="10">
        <f>IF(S417="","",S417-T417)</f>
      </c>
      <c r="V417" s="11">
        <f>IF(U417="","",U417/(Summary!$B$3+T417))</f>
      </c>
    </row>
    <row r="418" spans="1:22" x14ac:dyDescent="0.25">
      <c r="A418" s="4"/>
      <c r="B418" s="4"/>
      <c r="C418" s="5"/>
      <c r="D418" s="5"/>
      <c r="E418" s="5"/>
      <c r="F418" s="5"/>
      <c r="G418" s="5"/>
      <c r="H418" s="5"/>
      <c r="I418" s="6">
        <f>IF(OR(F418="",G418=""),"",(G418-F418)*E418*H418*IF(D418="Short",-1,1))</f>
      </c>
      <c r="J418" s="7"/>
      <c r="K418" s="6">
        <f>IF(I418="","",I418-J418)</f>
      </c>
      <c r="L418" s="8"/>
      <c r="M418" s="9">
        <f>IF(OR(K418="",L418="",L418=0),"",K418/L418)</f>
      </c>
      <c r="N418">
        <f>IF(K418="","",IF(K418&gt;0,"Win",IF(K418&lt;0,"Loss","Scratch")))</f>
      </c>
      <c r="O418" s="5"/>
      <c r="P418" s="5"/>
      <c r="Q418" s="5"/>
      <c r="R418" s="5"/>
      <c r="S418" s="10">
        <f>IF(K418="","",SUM(K$2:K418))</f>
      </c>
      <c r="T418" s="10">
        <f>IF(S418="","",MAX(0,MAX(S$2:S418)))</f>
      </c>
      <c r="U418" s="10">
        <f>IF(S418="","",S418-T418)</f>
      </c>
      <c r="V418" s="11">
        <f>IF(U418="","",U418/(Summary!$B$3+T418))</f>
      </c>
    </row>
    <row r="419" spans="1:22" x14ac:dyDescent="0.25">
      <c r="A419" s="4"/>
      <c r="B419" s="4"/>
      <c r="C419" s="5"/>
      <c r="D419" s="5"/>
      <c r="E419" s="5"/>
      <c r="F419" s="5"/>
      <c r="G419" s="5"/>
      <c r="H419" s="5"/>
      <c r="I419" s="6">
        <f>IF(OR(F419="",G419=""),"",(G419-F419)*E419*H419*IF(D419="Short",-1,1))</f>
      </c>
      <c r="J419" s="7"/>
      <c r="K419" s="6">
        <f>IF(I419="","",I419-J419)</f>
      </c>
      <c r="L419" s="8"/>
      <c r="M419" s="9">
        <f>IF(OR(K419="",L419="",L419=0),"",K419/L419)</f>
      </c>
      <c r="N419">
        <f>IF(K419="","",IF(K419&gt;0,"Win",IF(K419&lt;0,"Loss","Scratch")))</f>
      </c>
      <c r="O419" s="5"/>
      <c r="P419" s="5"/>
      <c r="Q419" s="5"/>
      <c r="R419" s="5"/>
      <c r="S419" s="10">
        <f>IF(K419="","",SUM(K$2:K419))</f>
      </c>
      <c r="T419" s="10">
        <f>IF(S419="","",MAX(0,MAX(S$2:S419)))</f>
      </c>
      <c r="U419" s="10">
        <f>IF(S419="","",S419-T419)</f>
      </c>
      <c r="V419" s="11">
        <f>IF(U419="","",U419/(Summary!$B$3+T419))</f>
      </c>
    </row>
    <row r="420" spans="1:22" x14ac:dyDescent="0.25">
      <c r="A420" s="4"/>
      <c r="B420" s="4"/>
      <c r="C420" s="5"/>
      <c r="D420" s="5"/>
      <c r="E420" s="5"/>
      <c r="F420" s="5"/>
      <c r="G420" s="5"/>
      <c r="H420" s="5"/>
      <c r="I420" s="6">
        <f>IF(OR(F420="",G420=""),"",(G420-F420)*E420*H420*IF(D420="Short",-1,1))</f>
      </c>
      <c r="J420" s="7"/>
      <c r="K420" s="6">
        <f>IF(I420="","",I420-J420)</f>
      </c>
      <c r="L420" s="8"/>
      <c r="M420" s="9">
        <f>IF(OR(K420="",L420="",L420=0),"",K420/L420)</f>
      </c>
      <c r="N420">
        <f>IF(K420="","",IF(K420&gt;0,"Win",IF(K420&lt;0,"Loss","Scratch")))</f>
      </c>
      <c r="O420" s="5"/>
      <c r="P420" s="5"/>
      <c r="Q420" s="5"/>
      <c r="R420" s="5"/>
      <c r="S420" s="10">
        <f>IF(K420="","",SUM(K$2:K420))</f>
      </c>
      <c r="T420" s="10">
        <f>IF(S420="","",MAX(0,MAX(S$2:S420)))</f>
      </c>
      <c r="U420" s="10">
        <f>IF(S420="","",S420-T420)</f>
      </c>
      <c r="V420" s="11">
        <f>IF(U420="","",U420/(Summary!$B$3+T420))</f>
      </c>
    </row>
    <row r="421" spans="1:22" x14ac:dyDescent="0.25">
      <c r="A421" s="4"/>
      <c r="B421" s="4"/>
      <c r="C421" s="5"/>
      <c r="D421" s="5"/>
      <c r="E421" s="5"/>
      <c r="F421" s="5"/>
      <c r="G421" s="5"/>
      <c r="H421" s="5"/>
      <c r="I421" s="6">
        <f>IF(OR(F421="",G421=""),"",(G421-F421)*E421*H421*IF(D421="Short",-1,1))</f>
      </c>
      <c r="J421" s="7"/>
      <c r="K421" s="6">
        <f>IF(I421="","",I421-J421)</f>
      </c>
      <c r="L421" s="8"/>
      <c r="M421" s="9">
        <f>IF(OR(K421="",L421="",L421=0),"",K421/L421)</f>
      </c>
      <c r="N421">
        <f>IF(K421="","",IF(K421&gt;0,"Win",IF(K421&lt;0,"Loss","Scratch")))</f>
      </c>
      <c r="O421" s="5"/>
      <c r="P421" s="5"/>
      <c r="Q421" s="5"/>
      <c r="R421" s="5"/>
      <c r="S421" s="10">
        <f>IF(K421="","",SUM(K$2:K421))</f>
      </c>
      <c r="T421" s="10">
        <f>IF(S421="","",MAX(0,MAX(S$2:S421)))</f>
      </c>
      <c r="U421" s="10">
        <f>IF(S421="","",S421-T421)</f>
      </c>
      <c r="V421" s="11">
        <f>IF(U421="","",U421/(Summary!$B$3+T421))</f>
      </c>
    </row>
    <row r="422" spans="1:22" x14ac:dyDescent="0.25">
      <c r="A422" s="4"/>
      <c r="B422" s="4"/>
      <c r="C422" s="5"/>
      <c r="D422" s="5"/>
      <c r="E422" s="5"/>
      <c r="F422" s="5"/>
      <c r="G422" s="5"/>
      <c r="H422" s="5"/>
      <c r="I422" s="6">
        <f>IF(OR(F422="",G422=""),"",(G422-F422)*E422*H422*IF(D422="Short",-1,1))</f>
      </c>
      <c r="J422" s="7"/>
      <c r="K422" s="6">
        <f>IF(I422="","",I422-J422)</f>
      </c>
      <c r="L422" s="8"/>
      <c r="M422" s="9">
        <f>IF(OR(K422="",L422="",L422=0),"",K422/L422)</f>
      </c>
      <c r="N422">
        <f>IF(K422="","",IF(K422&gt;0,"Win",IF(K422&lt;0,"Loss","Scratch")))</f>
      </c>
      <c r="O422" s="5"/>
      <c r="P422" s="5"/>
      <c r="Q422" s="5"/>
      <c r="R422" s="5"/>
      <c r="S422" s="10">
        <f>IF(K422="","",SUM(K$2:K422))</f>
      </c>
      <c r="T422" s="10">
        <f>IF(S422="","",MAX(0,MAX(S$2:S422)))</f>
      </c>
      <c r="U422" s="10">
        <f>IF(S422="","",S422-T422)</f>
      </c>
      <c r="V422" s="11">
        <f>IF(U422="","",U422/(Summary!$B$3+T422))</f>
      </c>
    </row>
    <row r="423" spans="1:22" x14ac:dyDescent="0.25">
      <c r="A423" s="4"/>
      <c r="B423" s="4"/>
      <c r="C423" s="5"/>
      <c r="D423" s="5"/>
      <c r="E423" s="5"/>
      <c r="F423" s="5"/>
      <c r="G423" s="5"/>
      <c r="H423" s="5"/>
      <c r="I423" s="6">
        <f>IF(OR(F423="",G423=""),"",(G423-F423)*E423*H423*IF(D423="Short",-1,1))</f>
      </c>
      <c r="J423" s="7"/>
      <c r="K423" s="6">
        <f>IF(I423="","",I423-J423)</f>
      </c>
      <c r="L423" s="8"/>
      <c r="M423" s="9">
        <f>IF(OR(K423="",L423="",L423=0),"",K423/L423)</f>
      </c>
      <c r="N423">
        <f>IF(K423="","",IF(K423&gt;0,"Win",IF(K423&lt;0,"Loss","Scratch")))</f>
      </c>
      <c r="O423" s="5"/>
      <c r="P423" s="5"/>
      <c r="Q423" s="5"/>
      <c r="R423" s="5"/>
      <c r="S423" s="10">
        <f>IF(K423="","",SUM(K$2:K423))</f>
      </c>
      <c r="T423" s="10">
        <f>IF(S423="","",MAX(0,MAX(S$2:S423)))</f>
      </c>
      <c r="U423" s="10">
        <f>IF(S423="","",S423-T423)</f>
      </c>
      <c r="V423" s="11">
        <f>IF(U423="","",U423/(Summary!$B$3+T423))</f>
      </c>
    </row>
    <row r="424" spans="1:22" x14ac:dyDescent="0.25">
      <c r="A424" s="4"/>
      <c r="B424" s="4"/>
      <c r="C424" s="5"/>
      <c r="D424" s="5"/>
      <c r="E424" s="5"/>
      <c r="F424" s="5"/>
      <c r="G424" s="5"/>
      <c r="H424" s="5"/>
      <c r="I424" s="6">
        <f>IF(OR(F424="",G424=""),"",(G424-F424)*E424*H424*IF(D424="Short",-1,1))</f>
      </c>
      <c r="J424" s="7"/>
      <c r="K424" s="6">
        <f>IF(I424="","",I424-J424)</f>
      </c>
      <c r="L424" s="8"/>
      <c r="M424" s="9">
        <f>IF(OR(K424="",L424="",L424=0),"",K424/L424)</f>
      </c>
      <c r="N424">
        <f>IF(K424="","",IF(K424&gt;0,"Win",IF(K424&lt;0,"Loss","Scratch")))</f>
      </c>
      <c r="O424" s="5"/>
      <c r="P424" s="5"/>
      <c r="Q424" s="5"/>
      <c r="R424" s="5"/>
      <c r="S424" s="10">
        <f>IF(K424="","",SUM(K$2:K424))</f>
      </c>
      <c r="T424" s="10">
        <f>IF(S424="","",MAX(0,MAX(S$2:S424)))</f>
      </c>
      <c r="U424" s="10">
        <f>IF(S424="","",S424-T424)</f>
      </c>
      <c r="V424" s="11">
        <f>IF(U424="","",U424/(Summary!$B$3+T424))</f>
      </c>
    </row>
    <row r="425" spans="1:22" x14ac:dyDescent="0.25">
      <c r="A425" s="4"/>
      <c r="B425" s="4"/>
      <c r="C425" s="5"/>
      <c r="D425" s="5"/>
      <c r="E425" s="5"/>
      <c r="F425" s="5"/>
      <c r="G425" s="5"/>
      <c r="H425" s="5"/>
      <c r="I425" s="6">
        <f>IF(OR(F425="",G425=""),"",(G425-F425)*E425*H425*IF(D425="Short",-1,1))</f>
      </c>
      <c r="J425" s="7"/>
      <c r="K425" s="6">
        <f>IF(I425="","",I425-J425)</f>
      </c>
      <c r="L425" s="8"/>
      <c r="M425" s="9">
        <f>IF(OR(K425="",L425="",L425=0),"",K425/L425)</f>
      </c>
      <c r="N425">
        <f>IF(K425="","",IF(K425&gt;0,"Win",IF(K425&lt;0,"Loss","Scratch")))</f>
      </c>
      <c r="O425" s="5"/>
      <c r="P425" s="5"/>
      <c r="Q425" s="5"/>
      <c r="R425" s="5"/>
      <c r="S425" s="10">
        <f>IF(K425="","",SUM(K$2:K425))</f>
      </c>
      <c r="T425" s="10">
        <f>IF(S425="","",MAX(0,MAX(S$2:S425)))</f>
      </c>
      <c r="U425" s="10">
        <f>IF(S425="","",S425-T425)</f>
      </c>
      <c r="V425" s="11">
        <f>IF(U425="","",U425/(Summary!$B$3+T425))</f>
      </c>
    </row>
    <row r="426" spans="1:22" x14ac:dyDescent="0.25">
      <c r="A426" s="4"/>
      <c r="B426" s="4"/>
      <c r="C426" s="5"/>
      <c r="D426" s="5"/>
      <c r="E426" s="5"/>
      <c r="F426" s="5"/>
      <c r="G426" s="5"/>
      <c r="H426" s="5"/>
      <c r="I426" s="6">
        <f>IF(OR(F426="",G426=""),"",(G426-F426)*E426*H426*IF(D426="Short",-1,1))</f>
      </c>
      <c r="J426" s="7"/>
      <c r="K426" s="6">
        <f>IF(I426="","",I426-J426)</f>
      </c>
      <c r="L426" s="8"/>
      <c r="M426" s="9">
        <f>IF(OR(K426="",L426="",L426=0),"",K426/L426)</f>
      </c>
      <c r="N426">
        <f>IF(K426="","",IF(K426&gt;0,"Win",IF(K426&lt;0,"Loss","Scratch")))</f>
      </c>
      <c r="O426" s="5"/>
      <c r="P426" s="5"/>
      <c r="Q426" s="5"/>
      <c r="R426" s="5"/>
      <c r="S426" s="10">
        <f>IF(K426="","",SUM(K$2:K426))</f>
      </c>
      <c r="T426" s="10">
        <f>IF(S426="","",MAX(0,MAX(S$2:S426)))</f>
      </c>
      <c r="U426" s="10">
        <f>IF(S426="","",S426-T426)</f>
      </c>
      <c r="V426" s="11">
        <f>IF(U426="","",U426/(Summary!$B$3+T426))</f>
      </c>
    </row>
    <row r="427" spans="1:22" x14ac:dyDescent="0.25">
      <c r="A427" s="4"/>
      <c r="B427" s="4"/>
      <c r="C427" s="5"/>
      <c r="D427" s="5"/>
      <c r="E427" s="5"/>
      <c r="F427" s="5"/>
      <c r="G427" s="5"/>
      <c r="H427" s="5"/>
      <c r="I427" s="6">
        <f>IF(OR(F427="",G427=""),"",(G427-F427)*E427*H427*IF(D427="Short",-1,1))</f>
      </c>
      <c r="J427" s="7"/>
      <c r="K427" s="6">
        <f>IF(I427="","",I427-J427)</f>
      </c>
      <c r="L427" s="8"/>
      <c r="M427" s="9">
        <f>IF(OR(K427="",L427="",L427=0),"",K427/L427)</f>
      </c>
      <c r="N427">
        <f>IF(K427="","",IF(K427&gt;0,"Win",IF(K427&lt;0,"Loss","Scratch")))</f>
      </c>
      <c r="O427" s="5"/>
      <c r="P427" s="5"/>
      <c r="Q427" s="5"/>
      <c r="R427" s="5"/>
      <c r="S427" s="10">
        <f>IF(K427="","",SUM(K$2:K427))</f>
      </c>
      <c r="T427" s="10">
        <f>IF(S427="","",MAX(0,MAX(S$2:S427)))</f>
      </c>
      <c r="U427" s="10">
        <f>IF(S427="","",S427-T427)</f>
      </c>
      <c r="V427" s="11">
        <f>IF(U427="","",U427/(Summary!$B$3+T427))</f>
      </c>
    </row>
    <row r="428" spans="1:22" x14ac:dyDescent="0.25">
      <c r="A428" s="4"/>
      <c r="B428" s="4"/>
      <c r="C428" s="5"/>
      <c r="D428" s="5"/>
      <c r="E428" s="5"/>
      <c r="F428" s="5"/>
      <c r="G428" s="5"/>
      <c r="H428" s="5"/>
      <c r="I428" s="6">
        <f>IF(OR(F428="",G428=""),"",(G428-F428)*E428*H428*IF(D428="Short",-1,1))</f>
      </c>
      <c r="J428" s="7"/>
      <c r="K428" s="6">
        <f>IF(I428="","",I428-J428)</f>
      </c>
      <c r="L428" s="8"/>
      <c r="M428" s="9">
        <f>IF(OR(K428="",L428="",L428=0),"",K428/L428)</f>
      </c>
      <c r="N428">
        <f>IF(K428="","",IF(K428&gt;0,"Win",IF(K428&lt;0,"Loss","Scratch")))</f>
      </c>
      <c r="O428" s="5"/>
      <c r="P428" s="5"/>
      <c r="Q428" s="5"/>
      <c r="R428" s="5"/>
      <c r="S428" s="10">
        <f>IF(K428="","",SUM(K$2:K428))</f>
      </c>
      <c r="T428" s="10">
        <f>IF(S428="","",MAX(0,MAX(S$2:S428)))</f>
      </c>
      <c r="U428" s="10">
        <f>IF(S428="","",S428-T428)</f>
      </c>
      <c r="V428" s="11">
        <f>IF(U428="","",U428/(Summary!$B$3+T428))</f>
      </c>
    </row>
    <row r="429" spans="1:22" x14ac:dyDescent="0.25">
      <c r="A429" s="4"/>
      <c r="B429" s="4"/>
      <c r="C429" s="5"/>
      <c r="D429" s="5"/>
      <c r="E429" s="5"/>
      <c r="F429" s="5"/>
      <c r="G429" s="5"/>
      <c r="H429" s="5"/>
      <c r="I429" s="6">
        <f>IF(OR(F429="",G429=""),"",(G429-F429)*E429*H429*IF(D429="Short",-1,1))</f>
      </c>
      <c r="J429" s="7"/>
      <c r="K429" s="6">
        <f>IF(I429="","",I429-J429)</f>
      </c>
      <c r="L429" s="8"/>
      <c r="M429" s="9">
        <f>IF(OR(K429="",L429="",L429=0),"",K429/L429)</f>
      </c>
      <c r="N429">
        <f>IF(K429="","",IF(K429&gt;0,"Win",IF(K429&lt;0,"Loss","Scratch")))</f>
      </c>
      <c r="O429" s="5"/>
      <c r="P429" s="5"/>
      <c r="Q429" s="5"/>
      <c r="R429" s="5"/>
      <c r="S429" s="10">
        <f>IF(K429="","",SUM(K$2:K429))</f>
      </c>
      <c r="T429" s="10">
        <f>IF(S429="","",MAX(0,MAX(S$2:S429)))</f>
      </c>
      <c r="U429" s="10">
        <f>IF(S429="","",S429-T429)</f>
      </c>
      <c r="V429" s="11">
        <f>IF(U429="","",U429/(Summary!$B$3+T429))</f>
      </c>
    </row>
    <row r="430" spans="1:22" x14ac:dyDescent="0.25">
      <c r="A430" s="4"/>
      <c r="B430" s="4"/>
      <c r="C430" s="5"/>
      <c r="D430" s="5"/>
      <c r="E430" s="5"/>
      <c r="F430" s="5"/>
      <c r="G430" s="5"/>
      <c r="H430" s="5"/>
      <c r="I430" s="6">
        <f>IF(OR(F430="",G430=""),"",(G430-F430)*E430*H430*IF(D430="Short",-1,1))</f>
      </c>
      <c r="J430" s="7"/>
      <c r="K430" s="6">
        <f>IF(I430="","",I430-J430)</f>
      </c>
      <c r="L430" s="8"/>
      <c r="M430" s="9">
        <f>IF(OR(K430="",L430="",L430=0),"",K430/L430)</f>
      </c>
      <c r="N430">
        <f>IF(K430="","",IF(K430&gt;0,"Win",IF(K430&lt;0,"Loss","Scratch")))</f>
      </c>
      <c r="O430" s="5"/>
      <c r="P430" s="5"/>
      <c r="Q430" s="5"/>
      <c r="R430" s="5"/>
      <c r="S430" s="10">
        <f>IF(K430="","",SUM(K$2:K430))</f>
      </c>
      <c r="T430" s="10">
        <f>IF(S430="","",MAX(0,MAX(S$2:S430)))</f>
      </c>
      <c r="U430" s="10">
        <f>IF(S430="","",S430-T430)</f>
      </c>
      <c r="V430" s="11">
        <f>IF(U430="","",U430/(Summary!$B$3+T430))</f>
      </c>
    </row>
    <row r="431" spans="1:22" x14ac:dyDescent="0.25">
      <c r="A431" s="4"/>
      <c r="B431" s="4"/>
      <c r="C431" s="5"/>
      <c r="D431" s="5"/>
      <c r="E431" s="5"/>
      <c r="F431" s="5"/>
      <c r="G431" s="5"/>
      <c r="H431" s="5"/>
      <c r="I431" s="6">
        <f>IF(OR(F431="",G431=""),"",(G431-F431)*E431*H431*IF(D431="Short",-1,1))</f>
      </c>
      <c r="J431" s="7"/>
      <c r="K431" s="6">
        <f>IF(I431="","",I431-J431)</f>
      </c>
      <c r="L431" s="8"/>
      <c r="M431" s="9">
        <f>IF(OR(K431="",L431="",L431=0),"",K431/L431)</f>
      </c>
      <c r="N431">
        <f>IF(K431="","",IF(K431&gt;0,"Win",IF(K431&lt;0,"Loss","Scratch")))</f>
      </c>
      <c r="O431" s="5"/>
      <c r="P431" s="5"/>
      <c r="Q431" s="5"/>
      <c r="R431" s="5"/>
      <c r="S431" s="10">
        <f>IF(K431="","",SUM(K$2:K431))</f>
      </c>
      <c r="T431" s="10">
        <f>IF(S431="","",MAX(0,MAX(S$2:S431)))</f>
      </c>
      <c r="U431" s="10">
        <f>IF(S431="","",S431-T431)</f>
      </c>
      <c r="V431" s="11">
        <f>IF(U431="","",U431/(Summary!$B$3+T431))</f>
      </c>
    </row>
    <row r="432" spans="1:22" x14ac:dyDescent="0.25">
      <c r="A432" s="4"/>
      <c r="B432" s="4"/>
      <c r="C432" s="5"/>
      <c r="D432" s="5"/>
      <c r="E432" s="5"/>
      <c r="F432" s="5"/>
      <c r="G432" s="5"/>
      <c r="H432" s="5"/>
      <c r="I432" s="6">
        <f>IF(OR(F432="",G432=""),"",(G432-F432)*E432*H432*IF(D432="Short",-1,1))</f>
      </c>
      <c r="J432" s="7"/>
      <c r="K432" s="6">
        <f>IF(I432="","",I432-J432)</f>
      </c>
      <c r="L432" s="8"/>
      <c r="M432" s="9">
        <f>IF(OR(K432="",L432="",L432=0),"",K432/L432)</f>
      </c>
      <c r="N432">
        <f>IF(K432="","",IF(K432&gt;0,"Win",IF(K432&lt;0,"Loss","Scratch")))</f>
      </c>
      <c r="O432" s="5"/>
      <c r="P432" s="5"/>
      <c r="Q432" s="5"/>
      <c r="R432" s="5"/>
      <c r="S432" s="10">
        <f>IF(K432="","",SUM(K$2:K432))</f>
      </c>
      <c r="T432" s="10">
        <f>IF(S432="","",MAX(0,MAX(S$2:S432)))</f>
      </c>
      <c r="U432" s="10">
        <f>IF(S432="","",S432-T432)</f>
      </c>
      <c r="V432" s="11">
        <f>IF(U432="","",U432/(Summary!$B$3+T432))</f>
      </c>
    </row>
    <row r="433" spans="1:22" x14ac:dyDescent="0.25">
      <c r="A433" s="4"/>
      <c r="B433" s="4"/>
      <c r="C433" s="5"/>
      <c r="D433" s="5"/>
      <c r="E433" s="5"/>
      <c r="F433" s="5"/>
      <c r="G433" s="5"/>
      <c r="H433" s="5"/>
      <c r="I433" s="6">
        <f>IF(OR(F433="",G433=""),"",(G433-F433)*E433*H433*IF(D433="Short",-1,1))</f>
      </c>
      <c r="J433" s="7"/>
      <c r="K433" s="6">
        <f>IF(I433="","",I433-J433)</f>
      </c>
      <c r="L433" s="8"/>
      <c r="M433" s="9">
        <f>IF(OR(K433="",L433="",L433=0),"",K433/L433)</f>
      </c>
      <c r="N433">
        <f>IF(K433="","",IF(K433&gt;0,"Win",IF(K433&lt;0,"Loss","Scratch")))</f>
      </c>
      <c r="O433" s="5"/>
      <c r="P433" s="5"/>
      <c r="Q433" s="5"/>
      <c r="R433" s="5"/>
      <c r="S433" s="10">
        <f>IF(K433="","",SUM(K$2:K433))</f>
      </c>
      <c r="T433" s="10">
        <f>IF(S433="","",MAX(0,MAX(S$2:S433)))</f>
      </c>
      <c r="U433" s="10">
        <f>IF(S433="","",S433-T433)</f>
      </c>
      <c r="V433" s="11">
        <f>IF(U433="","",U433/(Summary!$B$3+T433))</f>
      </c>
    </row>
    <row r="434" spans="1:22" x14ac:dyDescent="0.25">
      <c r="A434" s="4"/>
      <c r="B434" s="4"/>
      <c r="C434" s="5"/>
      <c r="D434" s="5"/>
      <c r="E434" s="5"/>
      <c r="F434" s="5"/>
      <c r="G434" s="5"/>
      <c r="H434" s="5"/>
      <c r="I434" s="6">
        <f>IF(OR(F434="",G434=""),"",(G434-F434)*E434*H434*IF(D434="Short",-1,1))</f>
      </c>
      <c r="J434" s="7"/>
      <c r="K434" s="6">
        <f>IF(I434="","",I434-J434)</f>
      </c>
      <c r="L434" s="8"/>
      <c r="M434" s="9">
        <f>IF(OR(K434="",L434="",L434=0),"",K434/L434)</f>
      </c>
      <c r="N434">
        <f>IF(K434="","",IF(K434&gt;0,"Win",IF(K434&lt;0,"Loss","Scratch")))</f>
      </c>
      <c r="O434" s="5"/>
      <c r="P434" s="5"/>
      <c r="Q434" s="5"/>
      <c r="R434" s="5"/>
      <c r="S434" s="10">
        <f>IF(K434="","",SUM(K$2:K434))</f>
      </c>
      <c r="T434" s="10">
        <f>IF(S434="","",MAX(0,MAX(S$2:S434)))</f>
      </c>
      <c r="U434" s="10">
        <f>IF(S434="","",S434-T434)</f>
      </c>
      <c r="V434" s="11">
        <f>IF(U434="","",U434/(Summary!$B$3+T434))</f>
      </c>
    </row>
    <row r="435" spans="1:22" x14ac:dyDescent="0.25">
      <c r="A435" s="4"/>
      <c r="B435" s="4"/>
      <c r="C435" s="5"/>
      <c r="D435" s="5"/>
      <c r="E435" s="5"/>
      <c r="F435" s="5"/>
      <c r="G435" s="5"/>
      <c r="H435" s="5"/>
      <c r="I435" s="6">
        <f>IF(OR(F435="",G435=""),"",(G435-F435)*E435*H435*IF(D435="Short",-1,1))</f>
      </c>
      <c r="J435" s="7"/>
      <c r="K435" s="6">
        <f>IF(I435="","",I435-J435)</f>
      </c>
      <c r="L435" s="8"/>
      <c r="M435" s="9">
        <f>IF(OR(K435="",L435="",L435=0),"",K435/L435)</f>
      </c>
      <c r="N435">
        <f>IF(K435="","",IF(K435&gt;0,"Win",IF(K435&lt;0,"Loss","Scratch")))</f>
      </c>
      <c r="O435" s="5"/>
      <c r="P435" s="5"/>
      <c r="Q435" s="5"/>
      <c r="R435" s="5"/>
      <c r="S435" s="10">
        <f>IF(K435="","",SUM(K$2:K435))</f>
      </c>
      <c r="T435" s="10">
        <f>IF(S435="","",MAX(0,MAX(S$2:S435)))</f>
      </c>
      <c r="U435" s="10">
        <f>IF(S435="","",S435-T435)</f>
      </c>
      <c r="V435" s="11">
        <f>IF(U435="","",U435/(Summary!$B$3+T435))</f>
      </c>
    </row>
    <row r="436" spans="1:22" x14ac:dyDescent="0.25">
      <c r="A436" s="4"/>
      <c r="B436" s="4"/>
      <c r="C436" s="5"/>
      <c r="D436" s="5"/>
      <c r="E436" s="5"/>
      <c r="F436" s="5"/>
      <c r="G436" s="5"/>
      <c r="H436" s="5"/>
      <c r="I436" s="6">
        <f>IF(OR(F436="",G436=""),"",(G436-F436)*E436*H436*IF(D436="Short",-1,1))</f>
      </c>
      <c r="J436" s="7"/>
      <c r="K436" s="6">
        <f>IF(I436="","",I436-J436)</f>
      </c>
      <c r="L436" s="8"/>
      <c r="M436" s="9">
        <f>IF(OR(K436="",L436="",L436=0),"",K436/L436)</f>
      </c>
      <c r="N436">
        <f>IF(K436="","",IF(K436&gt;0,"Win",IF(K436&lt;0,"Loss","Scratch")))</f>
      </c>
      <c r="O436" s="5"/>
      <c r="P436" s="5"/>
      <c r="Q436" s="5"/>
      <c r="R436" s="5"/>
      <c r="S436" s="10">
        <f>IF(K436="","",SUM(K$2:K436))</f>
      </c>
      <c r="T436" s="10">
        <f>IF(S436="","",MAX(0,MAX(S$2:S436)))</f>
      </c>
      <c r="U436" s="10">
        <f>IF(S436="","",S436-T436)</f>
      </c>
      <c r="V436" s="11">
        <f>IF(U436="","",U436/(Summary!$B$3+T436))</f>
      </c>
    </row>
    <row r="437" spans="1:22" x14ac:dyDescent="0.25">
      <c r="A437" s="4"/>
      <c r="B437" s="4"/>
      <c r="C437" s="5"/>
      <c r="D437" s="5"/>
      <c r="E437" s="5"/>
      <c r="F437" s="5"/>
      <c r="G437" s="5"/>
      <c r="H437" s="5"/>
      <c r="I437" s="6">
        <f>IF(OR(F437="",G437=""),"",(G437-F437)*E437*H437*IF(D437="Short",-1,1))</f>
      </c>
      <c r="J437" s="7"/>
      <c r="K437" s="6">
        <f>IF(I437="","",I437-J437)</f>
      </c>
      <c r="L437" s="8"/>
      <c r="M437" s="9">
        <f>IF(OR(K437="",L437="",L437=0),"",K437/L437)</f>
      </c>
      <c r="N437">
        <f>IF(K437="","",IF(K437&gt;0,"Win",IF(K437&lt;0,"Loss","Scratch")))</f>
      </c>
      <c r="O437" s="5"/>
      <c r="P437" s="5"/>
      <c r="Q437" s="5"/>
      <c r="R437" s="5"/>
      <c r="S437" s="10">
        <f>IF(K437="","",SUM(K$2:K437))</f>
      </c>
      <c r="T437" s="10">
        <f>IF(S437="","",MAX(0,MAX(S$2:S437)))</f>
      </c>
      <c r="U437" s="10">
        <f>IF(S437="","",S437-T437)</f>
      </c>
      <c r="V437" s="11">
        <f>IF(U437="","",U437/(Summary!$B$3+T437))</f>
      </c>
    </row>
    <row r="438" spans="1:22" x14ac:dyDescent="0.25">
      <c r="A438" s="4"/>
      <c r="B438" s="4"/>
      <c r="C438" s="5"/>
      <c r="D438" s="5"/>
      <c r="E438" s="5"/>
      <c r="F438" s="5"/>
      <c r="G438" s="5"/>
      <c r="H438" s="5"/>
      <c r="I438" s="6">
        <f>IF(OR(F438="",G438=""),"",(G438-F438)*E438*H438*IF(D438="Short",-1,1))</f>
      </c>
      <c r="J438" s="7"/>
      <c r="K438" s="6">
        <f>IF(I438="","",I438-J438)</f>
      </c>
      <c r="L438" s="8"/>
      <c r="M438" s="9">
        <f>IF(OR(K438="",L438="",L438=0),"",K438/L438)</f>
      </c>
      <c r="N438">
        <f>IF(K438="","",IF(K438&gt;0,"Win",IF(K438&lt;0,"Loss","Scratch")))</f>
      </c>
      <c r="O438" s="5"/>
      <c r="P438" s="5"/>
      <c r="Q438" s="5"/>
      <c r="R438" s="5"/>
      <c r="S438" s="10">
        <f>IF(K438="","",SUM(K$2:K438))</f>
      </c>
      <c r="T438" s="10">
        <f>IF(S438="","",MAX(0,MAX(S$2:S438)))</f>
      </c>
      <c r="U438" s="10">
        <f>IF(S438="","",S438-T438)</f>
      </c>
      <c r="V438" s="11">
        <f>IF(U438="","",U438/(Summary!$B$3+T438))</f>
      </c>
    </row>
    <row r="439" spans="1:22" x14ac:dyDescent="0.25">
      <c r="A439" s="4"/>
      <c r="B439" s="4"/>
      <c r="C439" s="5"/>
      <c r="D439" s="5"/>
      <c r="E439" s="5"/>
      <c r="F439" s="5"/>
      <c r="G439" s="5"/>
      <c r="H439" s="5"/>
      <c r="I439" s="6">
        <f>IF(OR(F439="",G439=""),"",(G439-F439)*E439*H439*IF(D439="Short",-1,1))</f>
      </c>
      <c r="J439" s="7"/>
      <c r="K439" s="6">
        <f>IF(I439="","",I439-J439)</f>
      </c>
      <c r="L439" s="8"/>
      <c r="M439" s="9">
        <f>IF(OR(K439="",L439="",L439=0),"",K439/L439)</f>
      </c>
      <c r="N439">
        <f>IF(K439="","",IF(K439&gt;0,"Win",IF(K439&lt;0,"Loss","Scratch")))</f>
      </c>
      <c r="O439" s="5"/>
      <c r="P439" s="5"/>
      <c r="Q439" s="5"/>
      <c r="R439" s="5"/>
      <c r="S439" s="10">
        <f>IF(K439="","",SUM(K$2:K439))</f>
      </c>
      <c r="T439" s="10">
        <f>IF(S439="","",MAX(0,MAX(S$2:S439)))</f>
      </c>
      <c r="U439" s="10">
        <f>IF(S439="","",S439-T439)</f>
      </c>
      <c r="V439" s="11">
        <f>IF(U439="","",U439/(Summary!$B$3+T439))</f>
      </c>
    </row>
    <row r="440" spans="1:22" x14ac:dyDescent="0.25">
      <c r="A440" s="4"/>
      <c r="B440" s="4"/>
      <c r="C440" s="5"/>
      <c r="D440" s="5"/>
      <c r="E440" s="5"/>
      <c r="F440" s="5"/>
      <c r="G440" s="5"/>
      <c r="H440" s="5"/>
      <c r="I440" s="6">
        <f>IF(OR(F440="",G440=""),"",(G440-F440)*E440*H440*IF(D440="Short",-1,1))</f>
      </c>
      <c r="J440" s="7"/>
      <c r="K440" s="6">
        <f>IF(I440="","",I440-J440)</f>
      </c>
      <c r="L440" s="8"/>
      <c r="M440" s="9">
        <f>IF(OR(K440="",L440="",L440=0),"",K440/L440)</f>
      </c>
      <c r="N440">
        <f>IF(K440="","",IF(K440&gt;0,"Win",IF(K440&lt;0,"Loss","Scratch")))</f>
      </c>
      <c r="O440" s="5"/>
      <c r="P440" s="5"/>
      <c r="Q440" s="5"/>
      <c r="R440" s="5"/>
      <c r="S440" s="10">
        <f>IF(K440="","",SUM(K$2:K440))</f>
      </c>
      <c r="T440" s="10">
        <f>IF(S440="","",MAX(0,MAX(S$2:S440)))</f>
      </c>
      <c r="U440" s="10">
        <f>IF(S440="","",S440-T440)</f>
      </c>
      <c r="V440" s="11">
        <f>IF(U440="","",U440/(Summary!$B$3+T440))</f>
      </c>
    </row>
    <row r="441" spans="1:22" x14ac:dyDescent="0.25">
      <c r="A441" s="4"/>
      <c r="B441" s="4"/>
      <c r="C441" s="5"/>
      <c r="D441" s="5"/>
      <c r="E441" s="5"/>
      <c r="F441" s="5"/>
      <c r="G441" s="5"/>
      <c r="H441" s="5"/>
      <c r="I441" s="6">
        <f>IF(OR(F441="",G441=""),"",(G441-F441)*E441*H441*IF(D441="Short",-1,1))</f>
      </c>
      <c r="J441" s="7"/>
      <c r="K441" s="6">
        <f>IF(I441="","",I441-J441)</f>
      </c>
      <c r="L441" s="8"/>
      <c r="M441" s="9">
        <f>IF(OR(K441="",L441="",L441=0),"",K441/L441)</f>
      </c>
      <c r="N441">
        <f>IF(K441="","",IF(K441&gt;0,"Win",IF(K441&lt;0,"Loss","Scratch")))</f>
      </c>
      <c r="O441" s="5"/>
      <c r="P441" s="5"/>
      <c r="Q441" s="5"/>
      <c r="R441" s="5"/>
      <c r="S441" s="10">
        <f>IF(K441="","",SUM(K$2:K441))</f>
      </c>
      <c r="T441" s="10">
        <f>IF(S441="","",MAX(0,MAX(S$2:S441)))</f>
      </c>
      <c r="U441" s="10">
        <f>IF(S441="","",S441-T441)</f>
      </c>
      <c r="V441" s="11">
        <f>IF(U441="","",U441/(Summary!$B$3+T441))</f>
      </c>
    </row>
    <row r="442" spans="1:22" x14ac:dyDescent="0.25">
      <c r="A442" s="4"/>
      <c r="B442" s="4"/>
      <c r="C442" s="5"/>
      <c r="D442" s="5"/>
      <c r="E442" s="5"/>
      <c r="F442" s="5"/>
      <c r="G442" s="5"/>
      <c r="H442" s="5"/>
      <c r="I442" s="6">
        <f>IF(OR(F442="",G442=""),"",(G442-F442)*E442*H442*IF(D442="Short",-1,1))</f>
      </c>
      <c r="J442" s="7"/>
      <c r="K442" s="6">
        <f>IF(I442="","",I442-J442)</f>
      </c>
      <c r="L442" s="8"/>
      <c r="M442" s="9">
        <f>IF(OR(K442="",L442="",L442=0),"",K442/L442)</f>
      </c>
      <c r="N442">
        <f>IF(K442="","",IF(K442&gt;0,"Win",IF(K442&lt;0,"Loss","Scratch")))</f>
      </c>
      <c r="O442" s="5"/>
      <c r="P442" s="5"/>
      <c r="Q442" s="5"/>
      <c r="R442" s="5"/>
      <c r="S442" s="10">
        <f>IF(K442="","",SUM(K$2:K442))</f>
      </c>
      <c r="T442" s="10">
        <f>IF(S442="","",MAX(0,MAX(S$2:S442)))</f>
      </c>
      <c r="U442" s="10">
        <f>IF(S442="","",S442-T442)</f>
      </c>
      <c r="V442" s="11">
        <f>IF(U442="","",U442/(Summary!$B$3+T442))</f>
      </c>
    </row>
    <row r="443" spans="1:22" x14ac:dyDescent="0.25">
      <c r="A443" s="4"/>
      <c r="B443" s="4"/>
      <c r="C443" s="5"/>
      <c r="D443" s="5"/>
      <c r="E443" s="5"/>
      <c r="F443" s="5"/>
      <c r="G443" s="5"/>
      <c r="H443" s="5"/>
      <c r="I443" s="6">
        <f>IF(OR(F443="",G443=""),"",(G443-F443)*E443*H443*IF(D443="Short",-1,1))</f>
      </c>
      <c r="J443" s="7"/>
      <c r="K443" s="6">
        <f>IF(I443="","",I443-J443)</f>
      </c>
      <c r="L443" s="8"/>
      <c r="M443" s="9">
        <f>IF(OR(K443="",L443="",L443=0),"",K443/L443)</f>
      </c>
      <c r="N443">
        <f>IF(K443="","",IF(K443&gt;0,"Win",IF(K443&lt;0,"Loss","Scratch")))</f>
      </c>
      <c r="O443" s="5"/>
      <c r="P443" s="5"/>
      <c r="Q443" s="5"/>
      <c r="R443" s="5"/>
      <c r="S443" s="10">
        <f>IF(K443="","",SUM(K$2:K443))</f>
      </c>
      <c r="T443" s="10">
        <f>IF(S443="","",MAX(0,MAX(S$2:S443)))</f>
      </c>
      <c r="U443" s="10">
        <f>IF(S443="","",S443-T443)</f>
      </c>
      <c r="V443" s="11">
        <f>IF(U443="","",U443/(Summary!$B$3+T443))</f>
      </c>
    </row>
    <row r="444" spans="1:22" x14ac:dyDescent="0.25">
      <c r="A444" s="4"/>
      <c r="B444" s="4"/>
      <c r="C444" s="5"/>
      <c r="D444" s="5"/>
      <c r="E444" s="5"/>
      <c r="F444" s="5"/>
      <c r="G444" s="5"/>
      <c r="H444" s="5"/>
      <c r="I444" s="6">
        <f>IF(OR(F444="",G444=""),"",(G444-F444)*E444*H444*IF(D444="Short",-1,1))</f>
      </c>
      <c r="J444" s="7"/>
      <c r="K444" s="6">
        <f>IF(I444="","",I444-J444)</f>
      </c>
      <c r="L444" s="8"/>
      <c r="M444" s="9">
        <f>IF(OR(K444="",L444="",L444=0),"",K444/L444)</f>
      </c>
      <c r="N444">
        <f>IF(K444="","",IF(K444&gt;0,"Win",IF(K444&lt;0,"Loss","Scratch")))</f>
      </c>
      <c r="O444" s="5"/>
      <c r="P444" s="5"/>
      <c r="Q444" s="5"/>
      <c r="R444" s="5"/>
      <c r="S444" s="10">
        <f>IF(K444="","",SUM(K$2:K444))</f>
      </c>
      <c r="T444" s="10">
        <f>IF(S444="","",MAX(0,MAX(S$2:S444)))</f>
      </c>
      <c r="U444" s="10">
        <f>IF(S444="","",S444-T444)</f>
      </c>
      <c r="V444" s="11">
        <f>IF(U444="","",U444/(Summary!$B$3+T444))</f>
      </c>
    </row>
    <row r="445" spans="1:22" x14ac:dyDescent="0.25">
      <c r="A445" s="4"/>
      <c r="B445" s="4"/>
      <c r="C445" s="5"/>
      <c r="D445" s="5"/>
      <c r="E445" s="5"/>
      <c r="F445" s="5"/>
      <c r="G445" s="5"/>
      <c r="H445" s="5"/>
      <c r="I445" s="6">
        <f>IF(OR(F445="",G445=""),"",(G445-F445)*E445*H445*IF(D445="Short",-1,1))</f>
      </c>
      <c r="J445" s="7"/>
      <c r="K445" s="6">
        <f>IF(I445="","",I445-J445)</f>
      </c>
      <c r="L445" s="8"/>
      <c r="M445" s="9">
        <f>IF(OR(K445="",L445="",L445=0),"",K445/L445)</f>
      </c>
      <c r="N445">
        <f>IF(K445="","",IF(K445&gt;0,"Win",IF(K445&lt;0,"Loss","Scratch")))</f>
      </c>
      <c r="O445" s="5"/>
      <c r="P445" s="5"/>
      <c r="Q445" s="5"/>
      <c r="R445" s="5"/>
      <c r="S445" s="10">
        <f>IF(K445="","",SUM(K$2:K445))</f>
      </c>
      <c r="T445" s="10">
        <f>IF(S445="","",MAX(0,MAX(S$2:S445)))</f>
      </c>
      <c r="U445" s="10">
        <f>IF(S445="","",S445-T445)</f>
      </c>
      <c r="V445" s="11">
        <f>IF(U445="","",U445/(Summary!$B$3+T445))</f>
      </c>
    </row>
    <row r="446" spans="1:22" x14ac:dyDescent="0.25">
      <c r="A446" s="4"/>
      <c r="B446" s="4"/>
      <c r="C446" s="5"/>
      <c r="D446" s="5"/>
      <c r="E446" s="5"/>
      <c r="F446" s="5"/>
      <c r="G446" s="5"/>
      <c r="H446" s="5"/>
      <c r="I446" s="6">
        <f>IF(OR(F446="",G446=""),"",(G446-F446)*E446*H446*IF(D446="Short",-1,1))</f>
      </c>
      <c r="J446" s="7"/>
      <c r="K446" s="6">
        <f>IF(I446="","",I446-J446)</f>
      </c>
      <c r="L446" s="8"/>
      <c r="M446" s="9">
        <f>IF(OR(K446="",L446="",L446=0),"",K446/L446)</f>
      </c>
      <c r="N446">
        <f>IF(K446="","",IF(K446&gt;0,"Win",IF(K446&lt;0,"Loss","Scratch")))</f>
      </c>
      <c r="O446" s="5"/>
      <c r="P446" s="5"/>
      <c r="Q446" s="5"/>
      <c r="R446" s="5"/>
      <c r="S446" s="10">
        <f>IF(K446="","",SUM(K$2:K446))</f>
      </c>
      <c r="T446" s="10">
        <f>IF(S446="","",MAX(0,MAX(S$2:S446)))</f>
      </c>
      <c r="U446" s="10">
        <f>IF(S446="","",S446-T446)</f>
      </c>
      <c r="V446" s="11">
        <f>IF(U446="","",U446/(Summary!$B$3+T446))</f>
      </c>
    </row>
    <row r="447" spans="1:22" x14ac:dyDescent="0.25">
      <c r="A447" s="4"/>
      <c r="B447" s="4"/>
      <c r="C447" s="5"/>
      <c r="D447" s="5"/>
      <c r="E447" s="5"/>
      <c r="F447" s="5"/>
      <c r="G447" s="5"/>
      <c r="H447" s="5"/>
      <c r="I447" s="6">
        <f>IF(OR(F447="",G447=""),"",(G447-F447)*E447*H447*IF(D447="Short",-1,1))</f>
      </c>
      <c r="J447" s="7"/>
      <c r="K447" s="6">
        <f>IF(I447="","",I447-J447)</f>
      </c>
      <c r="L447" s="8"/>
      <c r="M447" s="9">
        <f>IF(OR(K447="",L447="",L447=0),"",K447/L447)</f>
      </c>
      <c r="N447">
        <f>IF(K447="","",IF(K447&gt;0,"Win",IF(K447&lt;0,"Loss","Scratch")))</f>
      </c>
      <c r="O447" s="5"/>
      <c r="P447" s="5"/>
      <c r="Q447" s="5"/>
      <c r="R447" s="5"/>
      <c r="S447" s="10">
        <f>IF(K447="","",SUM(K$2:K447))</f>
      </c>
      <c r="T447" s="10">
        <f>IF(S447="","",MAX(0,MAX(S$2:S447)))</f>
      </c>
      <c r="U447" s="10">
        <f>IF(S447="","",S447-T447)</f>
      </c>
      <c r="V447" s="11">
        <f>IF(U447="","",U447/(Summary!$B$3+T447))</f>
      </c>
    </row>
    <row r="448" spans="1:22" x14ac:dyDescent="0.25">
      <c r="A448" s="4"/>
      <c r="B448" s="4"/>
      <c r="C448" s="5"/>
      <c r="D448" s="5"/>
      <c r="E448" s="5"/>
      <c r="F448" s="5"/>
      <c r="G448" s="5"/>
      <c r="H448" s="5"/>
      <c r="I448" s="6">
        <f>IF(OR(F448="",G448=""),"",(G448-F448)*E448*H448*IF(D448="Short",-1,1))</f>
      </c>
      <c r="J448" s="7"/>
      <c r="K448" s="6">
        <f>IF(I448="","",I448-J448)</f>
      </c>
      <c r="L448" s="8"/>
      <c r="M448" s="9">
        <f>IF(OR(K448="",L448="",L448=0),"",K448/L448)</f>
      </c>
      <c r="N448">
        <f>IF(K448="","",IF(K448&gt;0,"Win",IF(K448&lt;0,"Loss","Scratch")))</f>
      </c>
      <c r="O448" s="5"/>
      <c r="P448" s="5"/>
      <c r="Q448" s="5"/>
      <c r="R448" s="5"/>
      <c r="S448" s="10">
        <f>IF(K448="","",SUM(K$2:K448))</f>
      </c>
      <c r="T448" s="10">
        <f>IF(S448="","",MAX(0,MAX(S$2:S448)))</f>
      </c>
      <c r="U448" s="10">
        <f>IF(S448="","",S448-T448)</f>
      </c>
      <c r="V448" s="11">
        <f>IF(U448="","",U448/(Summary!$B$3+T448))</f>
      </c>
    </row>
    <row r="449" spans="1:22" x14ac:dyDescent="0.25">
      <c r="A449" s="4"/>
      <c r="B449" s="4"/>
      <c r="C449" s="5"/>
      <c r="D449" s="5"/>
      <c r="E449" s="5"/>
      <c r="F449" s="5"/>
      <c r="G449" s="5"/>
      <c r="H449" s="5"/>
      <c r="I449" s="6">
        <f>IF(OR(F449="",G449=""),"",(G449-F449)*E449*H449*IF(D449="Short",-1,1))</f>
      </c>
      <c r="J449" s="7"/>
      <c r="K449" s="6">
        <f>IF(I449="","",I449-J449)</f>
      </c>
      <c r="L449" s="8"/>
      <c r="M449" s="9">
        <f>IF(OR(K449="",L449="",L449=0),"",K449/L449)</f>
      </c>
      <c r="N449">
        <f>IF(K449="","",IF(K449&gt;0,"Win",IF(K449&lt;0,"Loss","Scratch")))</f>
      </c>
      <c r="O449" s="5"/>
      <c r="P449" s="5"/>
      <c r="Q449" s="5"/>
      <c r="R449" s="5"/>
      <c r="S449" s="10">
        <f>IF(K449="","",SUM(K$2:K449))</f>
      </c>
      <c r="T449" s="10">
        <f>IF(S449="","",MAX(0,MAX(S$2:S449)))</f>
      </c>
      <c r="U449" s="10">
        <f>IF(S449="","",S449-T449)</f>
      </c>
      <c r="V449" s="11">
        <f>IF(U449="","",U449/(Summary!$B$3+T449))</f>
      </c>
    </row>
    <row r="450" spans="1:22" x14ac:dyDescent="0.25">
      <c r="A450" s="4"/>
      <c r="B450" s="4"/>
      <c r="C450" s="5"/>
      <c r="D450" s="5"/>
      <c r="E450" s="5"/>
      <c r="F450" s="5"/>
      <c r="G450" s="5"/>
      <c r="H450" s="5"/>
      <c r="I450" s="6">
        <f>IF(OR(F450="",G450=""),"",(G450-F450)*E450*H450*IF(D450="Short",-1,1))</f>
      </c>
      <c r="J450" s="7"/>
      <c r="K450" s="6">
        <f>IF(I450="","",I450-J450)</f>
      </c>
      <c r="L450" s="8"/>
      <c r="M450" s="9">
        <f>IF(OR(K450="",L450="",L450=0),"",K450/L450)</f>
      </c>
      <c r="N450">
        <f>IF(K450="","",IF(K450&gt;0,"Win",IF(K450&lt;0,"Loss","Scratch")))</f>
      </c>
      <c r="O450" s="5"/>
      <c r="P450" s="5"/>
      <c r="Q450" s="5"/>
      <c r="R450" s="5"/>
      <c r="S450" s="10">
        <f>IF(K450="","",SUM(K$2:K450))</f>
      </c>
      <c r="T450" s="10">
        <f>IF(S450="","",MAX(0,MAX(S$2:S450)))</f>
      </c>
      <c r="U450" s="10">
        <f>IF(S450="","",S450-T450)</f>
      </c>
      <c r="V450" s="11">
        <f>IF(U450="","",U450/(Summary!$B$3+T450))</f>
      </c>
    </row>
    <row r="451" spans="1:22" x14ac:dyDescent="0.25">
      <c r="A451" s="4"/>
      <c r="B451" s="4"/>
      <c r="C451" s="5"/>
      <c r="D451" s="5"/>
      <c r="E451" s="5"/>
      <c r="F451" s="5"/>
      <c r="G451" s="5"/>
      <c r="H451" s="5"/>
      <c r="I451" s="6">
        <f>IF(OR(F451="",G451=""),"",(G451-F451)*E451*H451*IF(D451="Short",-1,1))</f>
      </c>
      <c r="J451" s="7"/>
      <c r="K451" s="6">
        <f>IF(I451="","",I451-J451)</f>
      </c>
      <c r="L451" s="8"/>
      <c r="M451" s="9">
        <f>IF(OR(K451="",L451="",L451=0),"",K451/L451)</f>
      </c>
      <c r="N451">
        <f>IF(K451="","",IF(K451&gt;0,"Win",IF(K451&lt;0,"Loss","Scratch")))</f>
      </c>
      <c r="O451" s="5"/>
      <c r="P451" s="5"/>
      <c r="Q451" s="5"/>
      <c r="R451" s="5"/>
      <c r="S451" s="10">
        <f>IF(K451="","",SUM(K$2:K451))</f>
      </c>
      <c r="T451" s="10">
        <f>IF(S451="","",MAX(0,MAX(S$2:S451)))</f>
      </c>
      <c r="U451" s="10">
        <f>IF(S451="","",S451-T451)</f>
      </c>
      <c r="V451" s="11">
        <f>IF(U451="","",U451/(Summary!$B$3+T451))</f>
      </c>
    </row>
    <row r="452" spans="1:22" x14ac:dyDescent="0.25">
      <c r="A452" s="4"/>
      <c r="B452" s="4"/>
      <c r="C452" s="5"/>
      <c r="D452" s="5"/>
      <c r="E452" s="5"/>
      <c r="F452" s="5"/>
      <c r="G452" s="5"/>
      <c r="H452" s="5"/>
      <c r="I452" s="6">
        <f>IF(OR(F452="",G452=""),"",(G452-F452)*E452*H452*IF(D452="Short",-1,1))</f>
      </c>
      <c r="J452" s="7"/>
      <c r="K452" s="6">
        <f>IF(I452="","",I452-J452)</f>
      </c>
      <c r="L452" s="8"/>
      <c r="M452" s="9">
        <f>IF(OR(K452="",L452="",L452=0),"",K452/L452)</f>
      </c>
      <c r="N452">
        <f>IF(K452="","",IF(K452&gt;0,"Win",IF(K452&lt;0,"Loss","Scratch")))</f>
      </c>
      <c r="O452" s="5"/>
      <c r="P452" s="5"/>
      <c r="Q452" s="5"/>
      <c r="R452" s="5"/>
      <c r="S452" s="10">
        <f>IF(K452="","",SUM(K$2:K452))</f>
      </c>
      <c r="T452" s="10">
        <f>IF(S452="","",MAX(0,MAX(S$2:S452)))</f>
      </c>
      <c r="U452" s="10">
        <f>IF(S452="","",S452-T452)</f>
      </c>
      <c r="V452" s="11">
        <f>IF(U452="","",U452/(Summary!$B$3+T452))</f>
      </c>
    </row>
    <row r="453" spans="1:22" x14ac:dyDescent="0.25">
      <c r="A453" s="4"/>
      <c r="B453" s="4"/>
      <c r="C453" s="5"/>
      <c r="D453" s="5"/>
      <c r="E453" s="5"/>
      <c r="F453" s="5"/>
      <c r="G453" s="5"/>
      <c r="H453" s="5"/>
      <c r="I453" s="6">
        <f>IF(OR(F453="",G453=""),"",(G453-F453)*E453*H453*IF(D453="Short",-1,1))</f>
      </c>
      <c r="J453" s="7"/>
      <c r="K453" s="6">
        <f>IF(I453="","",I453-J453)</f>
      </c>
      <c r="L453" s="8"/>
      <c r="M453" s="9">
        <f>IF(OR(K453="",L453="",L453=0),"",K453/L453)</f>
      </c>
      <c r="N453">
        <f>IF(K453="","",IF(K453&gt;0,"Win",IF(K453&lt;0,"Loss","Scratch")))</f>
      </c>
      <c r="O453" s="5"/>
      <c r="P453" s="5"/>
      <c r="Q453" s="5"/>
      <c r="R453" s="5"/>
      <c r="S453" s="10">
        <f>IF(K453="","",SUM(K$2:K453))</f>
      </c>
      <c r="T453" s="10">
        <f>IF(S453="","",MAX(0,MAX(S$2:S453)))</f>
      </c>
      <c r="U453" s="10">
        <f>IF(S453="","",S453-T453)</f>
      </c>
      <c r="V453" s="11">
        <f>IF(U453="","",U453/(Summary!$B$3+T453))</f>
      </c>
    </row>
    <row r="454" spans="1:22" x14ac:dyDescent="0.25">
      <c r="A454" s="4"/>
      <c r="B454" s="4"/>
      <c r="C454" s="5"/>
      <c r="D454" s="5"/>
      <c r="E454" s="5"/>
      <c r="F454" s="5"/>
      <c r="G454" s="5"/>
      <c r="H454" s="5"/>
      <c r="I454" s="6">
        <f>IF(OR(F454="",G454=""),"",(G454-F454)*E454*H454*IF(D454="Short",-1,1))</f>
      </c>
      <c r="J454" s="7"/>
      <c r="K454" s="6">
        <f>IF(I454="","",I454-J454)</f>
      </c>
      <c r="L454" s="8"/>
      <c r="M454" s="9">
        <f>IF(OR(K454="",L454="",L454=0),"",K454/L454)</f>
      </c>
      <c r="N454">
        <f>IF(K454="","",IF(K454&gt;0,"Win",IF(K454&lt;0,"Loss","Scratch")))</f>
      </c>
      <c r="O454" s="5"/>
      <c r="P454" s="5"/>
      <c r="Q454" s="5"/>
      <c r="R454" s="5"/>
      <c r="S454" s="10">
        <f>IF(K454="","",SUM(K$2:K454))</f>
      </c>
      <c r="T454" s="10">
        <f>IF(S454="","",MAX(0,MAX(S$2:S454)))</f>
      </c>
      <c r="U454" s="10">
        <f>IF(S454="","",S454-T454)</f>
      </c>
      <c r="V454" s="11">
        <f>IF(U454="","",U454/(Summary!$B$3+T454))</f>
      </c>
    </row>
    <row r="455" spans="1:22" x14ac:dyDescent="0.25">
      <c r="A455" s="4"/>
      <c r="B455" s="4"/>
      <c r="C455" s="5"/>
      <c r="D455" s="5"/>
      <c r="E455" s="5"/>
      <c r="F455" s="5"/>
      <c r="G455" s="5"/>
      <c r="H455" s="5"/>
      <c r="I455" s="6">
        <f>IF(OR(F455="",G455=""),"",(G455-F455)*E455*H455*IF(D455="Short",-1,1))</f>
      </c>
      <c r="J455" s="7"/>
      <c r="K455" s="6">
        <f>IF(I455="","",I455-J455)</f>
      </c>
      <c r="L455" s="8"/>
      <c r="M455" s="9">
        <f>IF(OR(K455="",L455="",L455=0),"",K455/L455)</f>
      </c>
      <c r="N455">
        <f>IF(K455="","",IF(K455&gt;0,"Win",IF(K455&lt;0,"Loss","Scratch")))</f>
      </c>
      <c r="O455" s="5"/>
      <c r="P455" s="5"/>
      <c r="Q455" s="5"/>
      <c r="R455" s="5"/>
      <c r="S455" s="10">
        <f>IF(K455="","",SUM(K$2:K455))</f>
      </c>
      <c r="T455" s="10">
        <f>IF(S455="","",MAX(0,MAX(S$2:S455)))</f>
      </c>
      <c r="U455" s="10">
        <f>IF(S455="","",S455-T455)</f>
      </c>
      <c r="V455" s="11">
        <f>IF(U455="","",U455/(Summary!$B$3+T455))</f>
      </c>
    </row>
    <row r="456" spans="1:22" x14ac:dyDescent="0.25">
      <c r="A456" s="4"/>
      <c r="B456" s="4"/>
      <c r="C456" s="5"/>
      <c r="D456" s="5"/>
      <c r="E456" s="5"/>
      <c r="F456" s="5"/>
      <c r="G456" s="5"/>
      <c r="H456" s="5"/>
      <c r="I456" s="6">
        <f>IF(OR(F456="",G456=""),"",(G456-F456)*E456*H456*IF(D456="Short",-1,1))</f>
      </c>
      <c r="J456" s="7"/>
      <c r="K456" s="6">
        <f>IF(I456="","",I456-J456)</f>
      </c>
      <c r="L456" s="8"/>
      <c r="M456" s="9">
        <f>IF(OR(K456="",L456="",L456=0),"",K456/L456)</f>
      </c>
      <c r="N456">
        <f>IF(K456="","",IF(K456&gt;0,"Win",IF(K456&lt;0,"Loss","Scratch")))</f>
      </c>
      <c r="O456" s="5"/>
      <c r="P456" s="5"/>
      <c r="Q456" s="5"/>
      <c r="R456" s="5"/>
      <c r="S456" s="10">
        <f>IF(K456="","",SUM(K$2:K456))</f>
      </c>
      <c r="T456" s="10">
        <f>IF(S456="","",MAX(0,MAX(S$2:S456)))</f>
      </c>
      <c r="U456" s="10">
        <f>IF(S456="","",S456-T456)</f>
      </c>
      <c r="V456" s="11">
        <f>IF(U456="","",U456/(Summary!$B$3+T456))</f>
      </c>
    </row>
    <row r="457" spans="1:22" x14ac:dyDescent="0.25">
      <c r="A457" s="4"/>
      <c r="B457" s="4"/>
      <c r="C457" s="5"/>
      <c r="D457" s="5"/>
      <c r="E457" s="5"/>
      <c r="F457" s="5"/>
      <c r="G457" s="5"/>
      <c r="H457" s="5"/>
      <c r="I457" s="6">
        <f>IF(OR(F457="",G457=""),"",(G457-F457)*E457*H457*IF(D457="Short",-1,1))</f>
      </c>
      <c r="J457" s="7"/>
      <c r="K457" s="6">
        <f>IF(I457="","",I457-J457)</f>
      </c>
      <c r="L457" s="8"/>
      <c r="M457" s="9">
        <f>IF(OR(K457="",L457="",L457=0),"",K457/L457)</f>
      </c>
      <c r="N457">
        <f>IF(K457="","",IF(K457&gt;0,"Win",IF(K457&lt;0,"Loss","Scratch")))</f>
      </c>
      <c r="O457" s="5"/>
      <c r="P457" s="5"/>
      <c r="Q457" s="5"/>
      <c r="R457" s="5"/>
      <c r="S457" s="10">
        <f>IF(K457="","",SUM(K$2:K457))</f>
      </c>
      <c r="T457" s="10">
        <f>IF(S457="","",MAX(0,MAX(S$2:S457)))</f>
      </c>
      <c r="U457" s="10">
        <f>IF(S457="","",S457-T457)</f>
      </c>
      <c r="V457" s="11">
        <f>IF(U457="","",U457/(Summary!$B$3+T457))</f>
      </c>
    </row>
    <row r="458" spans="1:22" x14ac:dyDescent="0.25">
      <c r="A458" s="4"/>
      <c r="B458" s="4"/>
      <c r="C458" s="5"/>
      <c r="D458" s="5"/>
      <c r="E458" s="5"/>
      <c r="F458" s="5"/>
      <c r="G458" s="5"/>
      <c r="H458" s="5"/>
      <c r="I458" s="6">
        <f>IF(OR(F458="",G458=""),"",(G458-F458)*E458*H458*IF(D458="Short",-1,1))</f>
      </c>
      <c r="J458" s="7"/>
      <c r="K458" s="6">
        <f>IF(I458="","",I458-J458)</f>
      </c>
      <c r="L458" s="8"/>
      <c r="M458" s="9">
        <f>IF(OR(K458="",L458="",L458=0),"",K458/L458)</f>
      </c>
      <c r="N458">
        <f>IF(K458="","",IF(K458&gt;0,"Win",IF(K458&lt;0,"Loss","Scratch")))</f>
      </c>
      <c r="O458" s="5"/>
      <c r="P458" s="5"/>
      <c r="Q458" s="5"/>
      <c r="R458" s="5"/>
      <c r="S458" s="10">
        <f>IF(K458="","",SUM(K$2:K458))</f>
      </c>
      <c r="T458" s="10">
        <f>IF(S458="","",MAX(0,MAX(S$2:S458)))</f>
      </c>
      <c r="U458" s="10">
        <f>IF(S458="","",S458-T458)</f>
      </c>
      <c r="V458" s="11">
        <f>IF(U458="","",U458/(Summary!$B$3+T458))</f>
      </c>
    </row>
    <row r="459" spans="1:22" x14ac:dyDescent="0.25">
      <c r="A459" s="4"/>
      <c r="B459" s="4"/>
      <c r="C459" s="5"/>
      <c r="D459" s="5"/>
      <c r="E459" s="5"/>
      <c r="F459" s="5"/>
      <c r="G459" s="5"/>
      <c r="H459" s="5"/>
      <c r="I459" s="6">
        <f>IF(OR(F459="",G459=""),"",(G459-F459)*E459*H459*IF(D459="Short",-1,1))</f>
      </c>
      <c r="J459" s="7"/>
      <c r="K459" s="6">
        <f>IF(I459="","",I459-J459)</f>
      </c>
      <c r="L459" s="8"/>
      <c r="M459" s="9">
        <f>IF(OR(K459="",L459="",L459=0),"",K459/L459)</f>
      </c>
      <c r="N459">
        <f>IF(K459="","",IF(K459&gt;0,"Win",IF(K459&lt;0,"Loss","Scratch")))</f>
      </c>
      <c r="O459" s="5"/>
      <c r="P459" s="5"/>
      <c r="Q459" s="5"/>
      <c r="R459" s="5"/>
      <c r="S459" s="10">
        <f>IF(K459="","",SUM(K$2:K459))</f>
      </c>
      <c r="T459" s="10">
        <f>IF(S459="","",MAX(0,MAX(S$2:S459)))</f>
      </c>
      <c r="U459" s="10">
        <f>IF(S459="","",S459-T459)</f>
      </c>
      <c r="V459" s="11">
        <f>IF(U459="","",U459/(Summary!$B$3+T459))</f>
      </c>
    </row>
    <row r="460" spans="1:22" x14ac:dyDescent="0.25">
      <c r="A460" s="4"/>
      <c r="B460" s="4"/>
      <c r="C460" s="5"/>
      <c r="D460" s="5"/>
      <c r="E460" s="5"/>
      <c r="F460" s="5"/>
      <c r="G460" s="5"/>
      <c r="H460" s="5"/>
      <c r="I460" s="6">
        <f>IF(OR(F460="",G460=""),"",(G460-F460)*E460*H460*IF(D460="Short",-1,1))</f>
      </c>
      <c r="J460" s="7"/>
      <c r="K460" s="6">
        <f>IF(I460="","",I460-J460)</f>
      </c>
      <c r="L460" s="8"/>
      <c r="M460" s="9">
        <f>IF(OR(K460="",L460="",L460=0),"",K460/L460)</f>
      </c>
      <c r="N460">
        <f>IF(K460="","",IF(K460&gt;0,"Win",IF(K460&lt;0,"Loss","Scratch")))</f>
      </c>
      <c r="O460" s="5"/>
      <c r="P460" s="5"/>
      <c r="Q460" s="5"/>
      <c r="R460" s="5"/>
      <c r="S460" s="10">
        <f>IF(K460="","",SUM(K$2:K460))</f>
      </c>
      <c r="T460" s="10">
        <f>IF(S460="","",MAX(0,MAX(S$2:S460)))</f>
      </c>
      <c r="U460" s="10">
        <f>IF(S460="","",S460-T460)</f>
      </c>
      <c r="V460" s="11">
        <f>IF(U460="","",U460/(Summary!$B$3+T460))</f>
      </c>
    </row>
    <row r="461" spans="1:22" x14ac:dyDescent="0.25">
      <c r="A461" s="4"/>
      <c r="B461" s="4"/>
      <c r="C461" s="5"/>
      <c r="D461" s="5"/>
      <c r="E461" s="5"/>
      <c r="F461" s="5"/>
      <c r="G461" s="5"/>
      <c r="H461" s="5"/>
      <c r="I461" s="6">
        <f>IF(OR(F461="",G461=""),"",(G461-F461)*E461*H461*IF(D461="Short",-1,1))</f>
      </c>
      <c r="J461" s="7"/>
      <c r="K461" s="6">
        <f>IF(I461="","",I461-J461)</f>
      </c>
      <c r="L461" s="8"/>
      <c r="M461" s="9">
        <f>IF(OR(K461="",L461="",L461=0),"",K461/L461)</f>
      </c>
      <c r="N461">
        <f>IF(K461="","",IF(K461&gt;0,"Win",IF(K461&lt;0,"Loss","Scratch")))</f>
      </c>
      <c r="O461" s="5"/>
      <c r="P461" s="5"/>
      <c r="Q461" s="5"/>
      <c r="R461" s="5"/>
      <c r="S461" s="10">
        <f>IF(K461="","",SUM(K$2:K461))</f>
      </c>
      <c r="T461" s="10">
        <f>IF(S461="","",MAX(0,MAX(S$2:S461)))</f>
      </c>
      <c r="U461" s="10">
        <f>IF(S461="","",S461-T461)</f>
      </c>
      <c r="V461" s="11">
        <f>IF(U461="","",U461/(Summary!$B$3+T461))</f>
      </c>
    </row>
    <row r="462" spans="1:22" x14ac:dyDescent="0.25">
      <c r="A462" s="4"/>
      <c r="B462" s="4"/>
      <c r="C462" s="5"/>
      <c r="D462" s="5"/>
      <c r="E462" s="5"/>
      <c r="F462" s="5"/>
      <c r="G462" s="5"/>
      <c r="H462" s="5"/>
      <c r="I462" s="6">
        <f>IF(OR(F462="",G462=""),"",(G462-F462)*E462*H462*IF(D462="Short",-1,1))</f>
      </c>
      <c r="J462" s="7"/>
      <c r="K462" s="6">
        <f>IF(I462="","",I462-J462)</f>
      </c>
      <c r="L462" s="8"/>
      <c r="M462" s="9">
        <f>IF(OR(K462="",L462="",L462=0),"",K462/L462)</f>
      </c>
      <c r="N462">
        <f>IF(K462="","",IF(K462&gt;0,"Win",IF(K462&lt;0,"Loss","Scratch")))</f>
      </c>
      <c r="O462" s="5"/>
      <c r="P462" s="5"/>
      <c r="Q462" s="5"/>
      <c r="R462" s="5"/>
      <c r="S462" s="10">
        <f>IF(K462="","",SUM(K$2:K462))</f>
      </c>
      <c r="T462" s="10">
        <f>IF(S462="","",MAX(0,MAX(S$2:S462)))</f>
      </c>
      <c r="U462" s="10">
        <f>IF(S462="","",S462-T462)</f>
      </c>
      <c r="V462" s="11">
        <f>IF(U462="","",U462/(Summary!$B$3+T462))</f>
      </c>
    </row>
    <row r="463" spans="1:22" x14ac:dyDescent="0.25">
      <c r="A463" s="4"/>
      <c r="B463" s="4"/>
      <c r="C463" s="5"/>
      <c r="D463" s="5"/>
      <c r="E463" s="5"/>
      <c r="F463" s="5"/>
      <c r="G463" s="5"/>
      <c r="H463" s="5"/>
      <c r="I463" s="6">
        <f>IF(OR(F463="",G463=""),"",(G463-F463)*E463*H463*IF(D463="Short",-1,1))</f>
      </c>
      <c r="J463" s="7"/>
      <c r="K463" s="6">
        <f>IF(I463="","",I463-J463)</f>
      </c>
      <c r="L463" s="8"/>
      <c r="M463" s="9">
        <f>IF(OR(K463="",L463="",L463=0),"",K463/L463)</f>
      </c>
      <c r="N463">
        <f>IF(K463="","",IF(K463&gt;0,"Win",IF(K463&lt;0,"Loss","Scratch")))</f>
      </c>
      <c r="O463" s="5"/>
      <c r="P463" s="5"/>
      <c r="Q463" s="5"/>
      <c r="R463" s="5"/>
      <c r="S463" s="10">
        <f>IF(K463="","",SUM(K$2:K463))</f>
      </c>
      <c r="T463" s="10">
        <f>IF(S463="","",MAX(0,MAX(S$2:S463)))</f>
      </c>
      <c r="U463" s="10">
        <f>IF(S463="","",S463-T463)</f>
      </c>
      <c r="V463" s="11">
        <f>IF(U463="","",U463/(Summary!$B$3+T463))</f>
      </c>
    </row>
    <row r="464" spans="1:22" x14ac:dyDescent="0.25">
      <c r="A464" s="4"/>
      <c r="B464" s="4"/>
      <c r="C464" s="5"/>
      <c r="D464" s="5"/>
      <c r="E464" s="5"/>
      <c r="F464" s="5"/>
      <c r="G464" s="5"/>
      <c r="H464" s="5"/>
      <c r="I464" s="6">
        <f>IF(OR(F464="",G464=""),"",(G464-F464)*E464*H464*IF(D464="Short",-1,1))</f>
      </c>
      <c r="J464" s="7"/>
      <c r="K464" s="6">
        <f>IF(I464="","",I464-J464)</f>
      </c>
      <c r="L464" s="8"/>
      <c r="M464" s="9">
        <f>IF(OR(K464="",L464="",L464=0),"",K464/L464)</f>
      </c>
      <c r="N464">
        <f>IF(K464="","",IF(K464&gt;0,"Win",IF(K464&lt;0,"Loss","Scratch")))</f>
      </c>
      <c r="O464" s="5"/>
      <c r="P464" s="5"/>
      <c r="Q464" s="5"/>
      <c r="R464" s="5"/>
      <c r="S464" s="10">
        <f>IF(K464="","",SUM(K$2:K464))</f>
      </c>
      <c r="T464" s="10">
        <f>IF(S464="","",MAX(0,MAX(S$2:S464)))</f>
      </c>
      <c r="U464" s="10">
        <f>IF(S464="","",S464-T464)</f>
      </c>
      <c r="V464" s="11">
        <f>IF(U464="","",U464/(Summary!$B$3+T464))</f>
      </c>
    </row>
    <row r="465" spans="1:22" x14ac:dyDescent="0.25">
      <c r="A465" s="4"/>
      <c r="B465" s="4"/>
      <c r="C465" s="5"/>
      <c r="D465" s="5"/>
      <c r="E465" s="5"/>
      <c r="F465" s="5"/>
      <c r="G465" s="5"/>
      <c r="H465" s="5"/>
      <c r="I465" s="6">
        <f>IF(OR(F465="",G465=""),"",(G465-F465)*E465*H465*IF(D465="Short",-1,1))</f>
      </c>
      <c r="J465" s="7"/>
      <c r="K465" s="6">
        <f>IF(I465="","",I465-J465)</f>
      </c>
      <c r="L465" s="8"/>
      <c r="M465" s="9">
        <f>IF(OR(K465="",L465="",L465=0),"",K465/L465)</f>
      </c>
      <c r="N465">
        <f>IF(K465="","",IF(K465&gt;0,"Win",IF(K465&lt;0,"Loss","Scratch")))</f>
      </c>
      <c r="O465" s="5"/>
      <c r="P465" s="5"/>
      <c r="Q465" s="5"/>
      <c r="R465" s="5"/>
      <c r="S465" s="10">
        <f>IF(K465="","",SUM(K$2:K465))</f>
      </c>
      <c r="T465" s="10">
        <f>IF(S465="","",MAX(0,MAX(S$2:S465)))</f>
      </c>
      <c r="U465" s="10">
        <f>IF(S465="","",S465-T465)</f>
      </c>
      <c r="V465" s="11">
        <f>IF(U465="","",U465/(Summary!$B$3+T465))</f>
      </c>
    </row>
    <row r="466" spans="1:22" x14ac:dyDescent="0.25">
      <c r="A466" s="4"/>
      <c r="B466" s="4"/>
      <c r="C466" s="5"/>
      <c r="D466" s="5"/>
      <c r="E466" s="5"/>
      <c r="F466" s="5"/>
      <c r="G466" s="5"/>
      <c r="H466" s="5"/>
      <c r="I466" s="6">
        <f>IF(OR(F466="",G466=""),"",(G466-F466)*E466*H466*IF(D466="Short",-1,1))</f>
      </c>
      <c r="J466" s="7"/>
      <c r="K466" s="6">
        <f>IF(I466="","",I466-J466)</f>
      </c>
      <c r="L466" s="8"/>
      <c r="M466" s="9">
        <f>IF(OR(K466="",L466="",L466=0),"",K466/L466)</f>
      </c>
      <c r="N466">
        <f>IF(K466="","",IF(K466&gt;0,"Win",IF(K466&lt;0,"Loss","Scratch")))</f>
      </c>
      <c r="O466" s="5"/>
      <c r="P466" s="5"/>
      <c r="Q466" s="5"/>
      <c r="R466" s="5"/>
      <c r="S466" s="10">
        <f>IF(K466="","",SUM(K$2:K466))</f>
      </c>
      <c r="T466" s="10">
        <f>IF(S466="","",MAX(0,MAX(S$2:S466)))</f>
      </c>
      <c r="U466" s="10">
        <f>IF(S466="","",S466-T466)</f>
      </c>
      <c r="V466" s="11">
        <f>IF(U466="","",U466/(Summary!$B$3+T466))</f>
      </c>
    </row>
    <row r="467" spans="1:22" x14ac:dyDescent="0.25">
      <c r="A467" s="4"/>
      <c r="B467" s="4"/>
      <c r="C467" s="5"/>
      <c r="D467" s="5"/>
      <c r="E467" s="5"/>
      <c r="F467" s="5"/>
      <c r="G467" s="5"/>
      <c r="H467" s="5"/>
      <c r="I467" s="6">
        <f>IF(OR(F467="",G467=""),"",(G467-F467)*E467*H467*IF(D467="Short",-1,1))</f>
      </c>
      <c r="J467" s="7"/>
      <c r="K467" s="6">
        <f>IF(I467="","",I467-J467)</f>
      </c>
      <c r="L467" s="8"/>
      <c r="M467" s="9">
        <f>IF(OR(K467="",L467="",L467=0),"",K467/L467)</f>
      </c>
      <c r="N467">
        <f>IF(K467="","",IF(K467&gt;0,"Win",IF(K467&lt;0,"Loss","Scratch")))</f>
      </c>
      <c r="O467" s="5"/>
      <c r="P467" s="5"/>
      <c r="Q467" s="5"/>
      <c r="R467" s="5"/>
      <c r="S467" s="10">
        <f>IF(K467="","",SUM(K$2:K467))</f>
      </c>
      <c r="T467" s="10">
        <f>IF(S467="","",MAX(0,MAX(S$2:S467)))</f>
      </c>
      <c r="U467" s="10">
        <f>IF(S467="","",S467-T467)</f>
      </c>
      <c r="V467" s="11">
        <f>IF(U467="","",U467/(Summary!$B$3+T467))</f>
      </c>
    </row>
    <row r="468" spans="1:22" x14ac:dyDescent="0.25">
      <c r="A468" s="4"/>
      <c r="B468" s="4"/>
      <c r="C468" s="5"/>
      <c r="D468" s="5"/>
      <c r="E468" s="5"/>
      <c r="F468" s="5"/>
      <c r="G468" s="5"/>
      <c r="H468" s="5"/>
      <c r="I468" s="6">
        <f>IF(OR(F468="",G468=""),"",(G468-F468)*E468*H468*IF(D468="Short",-1,1))</f>
      </c>
      <c r="J468" s="7"/>
      <c r="K468" s="6">
        <f>IF(I468="","",I468-J468)</f>
      </c>
      <c r="L468" s="8"/>
      <c r="M468" s="9">
        <f>IF(OR(K468="",L468="",L468=0),"",K468/L468)</f>
      </c>
      <c r="N468">
        <f>IF(K468="","",IF(K468&gt;0,"Win",IF(K468&lt;0,"Loss","Scratch")))</f>
      </c>
      <c r="O468" s="5"/>
      <c r="P468" s="5"/>
      <c r="Q468" s="5"/>
      <c r="R468" s="5"/>
      <c r="S468" s="10">
        <f>IF(K468="","",SUM(K$2:K468))</f>
      </c>
      <c r="T468" s="10">
        <f>IF(S468="","",MAX(0,MAX(S$2:S468)))</f>
      </c>
      <c r="U468" s="10">
        <f>IF(S468="","",S468-T468)</f>
      </c>
      <c r="V468" s="11">
        <f>IF(U468="","",U468/(Summary!$B$3+T468))</f>
      </c>
    </row>
    <row r="469" spans="1:22" x14ac:dyDescent="0.25">
      <c r="A469" s="4"/>
      <c r="B469" s="4"/>
      <c r="C469" s="5"/>
      <c r="D469" s="5"/>
      <c r="E469" s="5"/>
      <c r="F469" s="5"/>
      <c r="G469" s="5"/>
      <c r="H469" s="5"/>
      <c r="I469" s="6">
        <f>IF(OR(F469="",G469=""),"",(G469-F469)*E469*H469*IF(D469="Short",-1,1))</f>
      </c>
      <c r="J469" s="7"/>
      <c r="K469" s="6">
        <f>IF(I469="","",I469-J469)</f>
      </c>
      <c r="L469" s="8"/>
      <c r="M469" s="9">
        <f>IF(OR(K469="",L469="",L469=0),"",K469/L469)</f>
      </c>
      <c r="N469">
        <f>IF(K469="","",IF(K469&gt;0,"Win",IF(K469&lt;0,"Loss","Scratch")))</f>
      </c>
      <c r="O469" s="5"/>
      <c r="P469" s="5"/>
      <c r="Q469" s="5"/>
      <c r="R469" s="5"/>
      <c r="S469" s="10">
        <f>IF(K469="","",SUM(K$2:K469))</f>
      </c>
      <c r="T469" s="10">
        <f>IF(S469="","",MAX(0,MAX(S$2:S469)))</f>
      </c>
      <c r="U469" s="10">
        <f>IF(S469="","",S469-T469)</f>
      </c>
      <c r="V469" s="11">
        <f>IF(U469="","",U469/(Summary!$B$3+T469))</f>
      </c>
    </row>
    <row r="470" spans="1:22" x14ac:dyDescent="0.25">
      <c r="A470" s="4"/>
      <c r="B470" s="4"/>
      <c r="C470" s="5"/>
      <c r="D470" s="5"/>
      <c r="E470" s="5"/>
      <c r="F470" s="5"/>
      <c r="G470" s="5"/>
      <c r="H470" s="5"/>
      <c r="I470" s="6">
        <f>IF(OR(F470="",G470=""),"",(G470-F470)*E470*H470*IF(D470="Short",-1,1))</f>
      </c>
      <c r="J470" s="7"/>
      <c r="K470" s="6">
        <f>IF(I470="","",I470-J470)</f>
      </c>
      <c r="L470" s="8"/>
      <c r="M470" s="9">
        <f>IF(OR(K470="",L470="",L470=0),"",K470/L470)</f>
      </c>
      <c r="N470">
        <f>IF(K470="","",IF(K470&gt;0,"Win",IF(K470&lt;0,"Loss","Scratch")))</f>
      </c>
      <c r="O470" s="5"/>
      <c r="P470" s="5"/>
      <c r="Q470" s="5"/>
      <c r="R470" s="5"/>
      <c r="S470" s="10">
        <f>IF(K470="","",SUM(K$2:K470))</f>
      </c>
      <c r="T470" s="10">
        <f>IF(S470="","",MAX(0,MAX(S$2:S470)))</f>
      </c>
      <c r="U470" s="10">
        <f>IF(S470="","",S470-T470)</f>
      </c>
      <c r="V470" s="11">
        <f>IF(U470="","",U470/(Summary!$B$3+T470))</f>
      </c>
    </row>
    <row r="471" spans="1:22" x14ac:dyDescent="0.25">
      <c r="A471" s="4"/>
      <c r="B471" s="4"/>
      <c r="C471" s="5"/>
      <c r="D471" s="5"/>
      <c r="E471" s="5"/>
      <c r="F471" s="5"/>
      <c r="G471" s="5"/>
      <c r="H471" s="5"/>
      <c r="I471" s="6">
        <f>IF(OR(F471="",G471=""),"",(G471-F471)*E471*H471*IF(D471="Short",-1,1))</f>
      </c>
      <c r="J471" s="7"/>
      <c r="K471" s="6">
        <f>IF(I471="","",I471-J471)</f>
      </c>
      <c r="L471" s="8"/>
      <c r="M471" s="9">
        <f>IF(OR(K471="",L471="",L471=0),"",K471/L471)</f>
      </c>
      <c r="N471">
        <f>IF(K471="","",IF(K471&gt;0,"Win",IF(K471&lt;0,"Loss","Scratch")))</f>
      </c>
      <c r="O471" s="5"/>
      <c r="P471" s="5"/>
      <c r="Q471" s="5"/>
      <c r="R471" s="5"/>
      <c r="S471" s="10">
        <f>IF(K471="","",SUM(K$2:K471))</f>
      </c>
      <c r="T471" s="10">
        <f>IF(S471="","",MAX(0,MAX(S$2:S471)))</f>
      </c>
      <c r="U471" s="10">
        <f>IF(S471="","",S471-T471)</f>
      </c>
      <c r="V471" s="11">
        <f>IF(U471="","",U471/(Summary!$B$3+T471))</f>
      </c>
    </row>
    <row r="472" spans="1:22" x14ac:dyDescent="0.25">
      <c r="A472" s="4"/>
      <c r="B472" s="4"/>
      <c r="C472" s="5"/>
      <c r="D472" s="5"/>
      <c r="E472" s="5"/>
      <c r="F472" s="5"/>
      <c r="G472" s="5"/>
      <c r="H472" s="5"/>
      <c r="I472" s="6">
        <f>IF(OR(F472="",G472=""),"",(G472-F472)*E472*H472*IF(D472="Short",-1,1))</f>
      </c>
      <c r="J472" s="7"/>
      <c r="K472" s="6">
        <f>IF(I472="","",I472-J472)</f>
      </c>
      <c r="L472" s="8"/>
      <c r="M472" s="9">
        <f>IF(OR(K472="",L472="",L472=0),"",K472/L472)</f>
      </c>
      <c r="N472">
        <f>IF(K472="","",IF(K472&gt;0,"Win",IF(K472&lt;0,"Loss","Scratch")))</f>
      </c>
      <c r="O472" s="5"/>
      <c r="P472" s="5"/>
      <c r="Q472" s="5"/>
      <c r="R472" s="5"/>
      <c r="S472" s="10">
        <f>IF(K472="","",SUM(K$2:K472))</f>
      </c>
      <c r="T472" s="10">
        <f>IF(S472="","",MAX(0,MAX(S$2:S472)))</f>
      </c>
      <c r="U472" s="10">
        <f>IF(S472="","",S472-T472)</f>
      </c>
      <c r="V472" s="11">
        <f>IF(U472="","",U472/(Summary!$B$3+T472))</f>
      </c>
    </row>
    <row r="473" spans="1:22" x14ac:dyDescent="0.25">
      <c r="A473" s="4"/>
      <c r="B473" s="4"/>
      <c r="C473" s="5"/>
      <c r="D473" s="5"/>
      <c r="E473" s="5"/>
      <c r="F473" s="5"/>
      <c r="G473" s="5"/>
      <c r="H473" s="5"/>
      <c r="I473" s="6">
        <f>IF(OR(F473="",G473=""),"",(G473-F473)*E473*H473*IF(D473="Short",-1,1))</f>
      </c>
      <c r="J473" s="7"/>
      <c r="K473" s="6">
        <f>IF(I473="","",I473-J473)</f>
      </c>
      <c r="L473" s="8"/>
      <c r="M473" s="9">
        <f>IF(OR(K473="",L473="",L473=0),"",K473/L473)</f>
      </c>
      <c r="N473">
        <f>IF(K473="","",IF(K473&gt;0,"Win",IF(K473&lt;0,"Loss","Scratch")))</f>
      </c>
      <c r="O473" s="5"/>
      <c r="P473" s="5"/>
      <c r="Q473" s="5"/>
      <c r="R473" s="5"/>
      <c r="S473" s="10">
        <f>IF(K473="","",SUM(K$2:K473))</f>
      </c>
      <c r="T473" s="10">
        <f>IF(S473="","",MAX(0,MAX(S$2:S473)))</f>
      </c>
      <c r="U473" s="10">
        <f>IF(S473="","",S473-T473)</f>
      </c>
      <c r="V473" s="11">
        <f>IF(U473="","",U473/(Summary!$B$3+T473))</f>
      </c>
    </row>
    <row r="474" spans="1:22" x14ac:dyDescent="0.25">
      <c r="A474" s="4"/>
      <c r="B474" s="4"/>
      <c r="C474" s="5"/>
      <c r="D474" s="5"/>
      <c r="E474" s="5"/>
      <c r="F474" s="5"/>
      <c r="G474" s="5"/>
      <c r="H474" s="5"/>
      <c r="I474" s="6">
        <f>IF(OR(F474="",G474=""),"",(G474-F474)*E474*H474*IF(D474="Short",-1,1))</f>
      </c>
      <c r="J474" s="7"/>
      <c r="K474" s="6">
        <f>IF(I474="","",I474-J474)</f>
      </c>
      <c r="L474" s="8"/>
      <c r="M474" s="9">
        <f>IF(OR(K474="",L474="",L474=0),"",K474/L474)</f>
      </c>
      <c r="N474">
        <f>IF(K474="","",IF(K474&gt;0,"Win",IF(K474&lt;0,"Loss","Scratch")))</f>
      </c>
      <c r="O474" s="5"/>
      <c r="P474" s="5"/>
      <c r="Q474" s="5"/>
      <c r="R474" s="5"/>
      <c r="S474" s="10">
        <f>IF(K474="","",SUM(K$2:K474))</f>
      </c>
      <c r="T474" s="10">
        <f>IF(S474="","",MAX(0,MAX(S$2:S474)))</f>
      </c>
      <c r="U474" s="10">
        <f>IF(S474="","",S474-T474)</f>
      </c>
      <c r="V474" s="11">
        <f>IF(U474="","",U474/(Summary!$B$3+T474))</f>
      </c>
    </row>
    <row r="475" spans="1:22" x14ac:dyDescent="0.25">
      <c r="A475" s="4"/>
      <c r="B475" s="4"/>
      <c r="C475" s="5"/>
      <c r="D475" s="5"/>
      <c r="E475" s="5"/>
      <c r="F475" s="5"/>
      <c r="G475" s="5"/>
      <c r="H475" s="5"/>
      <c r="I475" s="6">
        <f>IF(OR(F475="",G475=""),"",(G475-F475)*E475*H475*IF(D475="Short",-1,1))</f>
      </c>
      <c r="J475" s="7"/>
      <c r="K475" s="6">
        <f>IF(I475="","",I475-J475)</f>
      </c>
      <c r="L475" s="8"/>
      <c r="M475" s="9">
        <f>IF(OR(K475="",L475="",L475=0),"",K475/L475)</f>
      </c>
      <c r="N475">
        <f>IF(K475="","",IF(K475&gt;0,"Win",IF(K475&lt;0,"Loss","Scratch")))</f>
      </c>
      <c r="O475" s="5"/>
      <c r="P475" s="5"/>
      <c r="Q475" s="5"/>
      <c r="R475" s="5"/>
      <c r="S475" s="10">
        <f>IF(K475="","",SUM(K$2:K475))</f>
      </c>
      <c r="T475" s="10">
        <f>IF(S475="","",MAX(0,MAX(S$2:S475)))</f>
      </c>
      <c r="U475" s="10">
        <f>IF(S475="","",S475-T475)</f>
      </c>
      <c r="V475" s="11">
        <f>IF(U475="","",U475/(Summary!$B$3+T475))</f>
      </c>
    </row>
    <row r="476" spans="1:22" x14ac:dyDescent="0.25">
      <c r="A476" s="4"/>
      <c r="B476" s="4"/>
      <c r="C476" s="5"/>
      <c r="D476" s="5"/>
      <c r="E476" s="5"/>
      <c r="F476" s="5"/>
      <c r="G476" s="5"/>
      <c r="H476" s="5"/>
      <c r="I476" s="6">
        <f>IF(OR(F476="",G476=""),"",(G476-F476)*E476*H476*IF(D476="Short",-1,1))</f>
      </c>
      <c r="J476" s="7"/>
      <c r="K476" s="6">
        <f>IF(I476="","",I476-J476)</f>
      </c>
      <c r="L476" s="8"/>
      <c r="M476" s="9">
        <f>IF(OR(K476="",L476="",L476=0),"",K476/L476)</f>
      </c>
      <c r="N476">
        <f>IF(K476="","",IF(K476&gt;0,"Win",IF(K476&lt;0,"Loss","Scratch")))</f>
      </c>
      <c r="O476" s="5"/>
      <c r="P476" s="5"/>
      <c r="Q476" s="5"/>
      <c r="R476" s="5"/>
      <c r="S476" s="10">
        <f>IF(K476="","",SUM(K$2:K476))</f>
      </c>
      <c r="T476" s="10">
        <f>IF(S476="","",MAX(0,MAX(S$2:S476)))</f>
      </c>
      <c r="U476" s="10">
        <f>IF(S476="","",S476-T476)</f>
      </c>
      <c r="V476" s="11">
        <f>IF(U476="","",U476/(Summary!$B$3+T476))</f>
      </c>
    </row>
    <row r="477" spans="1:22" x14ac:dyDescent="0.25">
      <c r="A477" s="4"/>
      <c r="B477" s="4"/>
      <c r="C477" s="5"/>
      <c r="D477" s="5"/>
      <c r="E477" s="5"/>
      <c r="F477" s="5"/>
      <c r="G477" s="5"/>
      <c r="H477" s="5"/>
      <c r="I477" s="6">
        <f>IF(OR(F477="",G477=""),"",(G477-F477)*E477*H477*IF(D477="Short",-1,1))</f>
      </c>
      <c r="J477" s="7"/>
      <c r="K477" s="6">
        <f>IF(I477="","",I477-J477)</f>
      </c>
      <c r="L477" s="8"/>
      <c r="M477" s="9">
        <f>IF(OR(K477="",L477="",L477=0),"",K477/L477)</f>
      </c>
      <c r="N477">
        <f>IF(K477="","",IF(K477&gt;0,"Win",IF(K477&lt;0,"Loss","Scratch")))</f>
      </c>
      <c r="O477" s="5"/>
      <c r="P477" s="5"/>
      <c r="Q477" s="5"/>
      <c r="R477" s="5"/>
      <c r="S477" s="10">
        <f>IF(K477="","",SUM(K$2:K477))</f>
      </c>
      <c r="T477" s="10">
        <f>IF(S477="","",MAX(0,MAX(S$2:S477)))</f>
      </c>
      <c r="U477" s="10">
        <f>IF(S477="","",S477-T477)</f>
      </c>
      <c r="V477" s="11">
        <f>IF(U477="","",U477/(Summary!$B$3+T477))</f>
      </c>
    </row>
    <row r="478" spans="1:22" x14ac:dyDescent="0.25">
      <c r="A478" s="4"/>
      <c r="B478" s="4"/>
      <c r="C478" s="5"/>
      <c r="D478" s="5"/>
      <c r="E478" s="5"/>
      <c r="F478" s="5"/>
      <c r="G478" s="5"/>
      <c r="H478" s="5"/>
      <c r="I478" s="6">
        <f>IF(OR(F478="",G478=""),"",(G478-F478)*E478*H478*IF(D478="Short",-1,1))</f>
      </c>
      <c r="J478" s="7"/>
      <c r="K478" s="6">
        <f>IF(I478="","",I478-J478)</f>
      </c>
      <c r="L478" s="8"/>
      <c r="M478" s="9">
        <f>IF(OR(K478="",L478="",L478=0),"",K478/L478)</f>
      </c>
      <c r="N478">
        <f>IF(K478="","",IF(K478&gt;0,"Win",IF(K478&lt;0,"Loss","Scratch")))</f>
      </c>
      <c r="O478" s="5"/>
      <c r="P478" s="5"/>
      <c r="Q478" s="5"/>
      <c r="R478" s="5"/>
      <c r="S478" s="10">
        <f>IF(K478="","",SUM(K$2:K478))</f>
      </c>
      <c r="T478" s="10">
        <f>IF(S478="","",MAX(0,MAX(S$2:S478)))</f>
      </c>
      <c r="U478" s="10">
        <f>IF(S478="","",S478-T478)</f>
      </c>
      <c r="V478" s="11">
        <f>IF(U478="","",U478/(Summary!$B$3+T478))</f>
      </c>
    </row>
    <row r="479" spans="1:22" x14ac:dyDescent="0.25">
      <c r="A479" s="4"/>
      <c r="B479" s="4"/>
      <c r="C479" s="5"/>
      <c r="D479" s="5"/>
      <c r="E479" s="5"/>
      <c r="F479" s="5"/>
      <c r="G479" s="5"/>
      <c r="H479" s="5"/>
      <c r="I479" s="6">
        <f>IF(OR(F479="",G479=""),"",(G479-F479)*E479*H479*IF(D479="Short",-1,1))</f>
      </c>
      <c r="J479" s="7"/>
      <c r="K479" s="6">
        <f>IF(I479="","",I479-J479)</f>
      </c>
      <c r="L479" s="8"/>
      <c r="M479" s="9">
        <f>IF(OR(K479="",L479="",L479=0),"",K479/L479)</f>
      </c>
      <c r="N479">
        <f>IF(K479="","",IF(K479&gt;0,"Win",IF(K479&lt;0,"Loss","Scratch")))</f>
      </c>
      <c r="O479" s="5"/>
      <c r="P479" s="5"/>
      <c r="Q479" s="5"/>
      <c r="R479" s="5"/>
      <c r="S479" s="10">
        <f>IF(K479="","",SUM(K$2:K479))</f>
      </c>
      <c r="T479" s="10">
        <f>IF(S479="","",MAX(0,MAX(S$2:S479)))</f>
      </c>
      <c r="U479" s="10">
        <f>IF(S479="","",S479-T479)</f>
      </c>
      <c r="V479" s="11">
        <f>IF(U479="","",U479/(Summary!$B$3+T479))</f>
      </c>
    </row>
    <row r="480" spans="1:22" x14ac:dyDescent="0.25">
      <c r="A480" s="4"/>
      <c r="B480" s="4"/>
      <c r="C480" s="5"/>
      <c r="D480" s="5"/>
      <c r="E480" s="5"/>
      <c r="F480" s="5"/>
      <c r="G480" s="5"/>
      <c r="H480" s="5"/>
      <c r="I480" s="6">
        <f>IF(OR(F480="",G480=""),"",(G480-F480)*E480*H480*IF(D480="Short",-1,1))</f>
      </c>
      <c r="J480" s="7"/>
      <c r="K480" s="6">
        <f>IF(I480="","",I480-J480)</f>
      </c>
      <c r="L480" s="8"/>
      <c r="M480" s="9">
        <f>IF(OR(K480="",L480="",L480=0),"",K480/L480)</f>
      </c>
      <c r="N480">
        <f>IF(K480="","",IF(K480&gt;0,"Win",IF(K480&lt;0,"Loss","Scratch")))</f>
      </c>
      <c r="O480" s="5"/>
      <c r="P480" s="5"/>
      <c r="Q480" s="5"/>
      <c r="R480" s="5"/>
      <c r="S480" s="10">
        <f>IF(K480="","",SUM(K$2:K480))</f>
      </c>
      <c r="T480" s="10">
        <f>IF(S480="","",MAX(0,MAX(S$2:S480)))</f>
      </c>
      <c r="U480" s="10">
        <f>IF(S480="","",S480-T480)</f>
      </c>
      <c r="V480" s="11">
        <f>IF(U480="","",U480/(Summary!$B$3+T480))</f>
      </c>
    </row>
    <row r="481" spans="1:22" x14ac:dyDescent="0.25">
      <c r="A481" s="4"/>
      <c r="B481" s="4"/>
      <c r="C481" s="5"/>
      <c r="D481" s="5"/>
      <c r="E481" s="5"/>
      <c r="F481" s="5"/>
      <c r="G481" s="5"/>
      <c r="H481" s="5"/>
      <c r="I481" s="6">
        <f>IF(OR(F481="",G481=""),"",(G481-F481)*E481*H481*IF(D481="Short",-1,1))</f>
      </c>
      <c r="J481" s="7"/>
      <c r="K481" s="6">
        <f>IF(I481="","",I481-J481)</f>
      </c>
      <c r="L481" s="8"/>
      <c r="M481" s="9">
        <f>IF(OR(K481="",L481="",L481=0),"",K481/L481)</f>
      </c>
      <c r="N481">
        <f>IF(K481="","",IF(K481&gt;0,"Win",IF(K481&lt;0,"Loss","Scratch")))</f>
      </c>
      <c r="O481" s="5"/>
      <c r="P481" s="5"/>
      <c r="Q481" s="5"/>
      <c r="R481" s="5"/>
      <c r="S481" s="10">
        <f>IF(K481="","",SUM(K$2:K481))</f>
      </c>
      <c r="T481" s="10">
        <f>IF(S481="","",MAX(0,MAX(S$2:S481)))</f>
      </c>
      <c r="U481" s="10">
        <f>IF(S481="","",S481-T481)</f>
      </c>
      <c r="V481" s="11">
        <f>IF(U481="","",U481/(Summary!$B$3+T481))</f>
      </c>
    </row>
    <row r="482" spans="1:22" x14ac:dyDescent="0.25">
      <c r="A482" s="4"/>
      <c r="B482" s="4"/>
      <c r="C482" s="5"/>
      <c r="D482" s="5"/>
      <c r="E482" s="5"/>
      <c r="F482" s="5"/>
      <c r="G482" s="5"/>
      <c r="H482" s="5"/>
      <c r="I482" s="6">
        <f>IF(OR(F482="",G482=""),"",(G482-F482)*E482*H482*IF(D482="Short",-1,1))</f>
      </c>
      <c r="J482" s="7"/>
      <c r="K482" s="6">
        <f>IF(I482="","",I482-J482)</f>
      </c>
      <c r="L482" s="8"/>
      <c r="M482" s="9">
        <f>IF(OR(K482="",L482="",L482=0),"",K482/L482)</f>
      </c>
      <c r="N482">
        <f>IF(K482="","",IF(K482&gt;0,"Win",IF(K482&lt;0,"Loss","Scratch")))</f>
      </c>
      <c r="O482" s="5"/>
      <c r="P482" s="5"/>
      <c r="Q482" s="5"/>
      <c r="R482" s="5"/>
      <c r="S482" s="10">
        <f>IF(K482="","",SUM(K$2:K482))</f>
      </c>
      <c r="T482" s="10">
        <f>IF(S482="","",MAX(0,MAX(S$2:S482)))</f>
      </c>
      <c r="U482" s="10">
        <f>IF(S482="","",S482-T482)</f>
      </c>
      <c r="V482" s="11">
        <f>IF(U482="","",U482/(Summary!$B$3+T482))</f>
      </c>
    </row>
    <row r="483" spans="1:22" x14ac:dyDescent="0.25">
      <c r="A483" s="4"/>
      <c r="B483" s="4"/>
      <c r="C483" s="5"/>
      <c r="D483" s="5"/>
      <c r="E483" s="5"/>
      <c r="F483" s="5"/>
      <c r="G483" s="5"/>
      <c r="H483" s="5"/>
      <c r="I483" s="6">
        <f>IF(OR(F483="",G483=""),"",(G483-F483)*E483*H483*IF(D483="Short",-1,1))</f>
      </c>
      <c r="J483" s="7"/>
      <c r="K483" s="6">
        <f>IF(I483="","",I483-J483)</f>
      </c>
      <c r="L483" s="8"/>
      <c r="M483" s="9">
        <f>IF(OR(K483="",L483="",L483=0),"",K483/L483)</f>
      </c>
      <c r="N483">
        <f>IF(K483="","",IF(K483&gt;0,"Win",IF(K483&lt;0,"Loss","Scratch")))</f>
      </c>
      <c r="O483" s="5"/>
      <c r="P483" s="5"/>
      <c r="Q483" s="5"/>
      <c r="R483" s="5"/>
      <c r="S483" s="10">
        <f>IF(K483="","",SUM(K$2:K483))</f>
      </c>
      <c r="T483" s="10">
        <f>IF(S483="","",MAX(0,MAX(S$2:S483)))</f>
      </c>
      <c r="U483" s="10">
        <f>IF(S483="","",S483-T483)</f>
      </c>
      <c r="V483" s="11">
        <f>IF(U483="","",U483/(Summary!$B$3+T483))</f>
      </c>
    </row>
    <row r="484" spans="1:22" x14ac:dyDescent="0.25">
      <c r="A484" s="4"/>
      <c r="B484" s="4"/>
      <c r="C484" s="5"/>
      <c r="D484" s="5"/>
      <c r="E484" s="5"/>
      <c r="F484" s="5"/>
      <c r="G484" s="5"/>
      <c r="H484" s="5"/>
      <c r="I484" s="6">
        <f>IF(OR(F484="",G484=""),"",(G484-F484)*E484*H484*IF(D484="Short",-1,1))</f>
      </c>
      <c r="J484" s="7"/>
      <c r="K484" s="6">
        <f>IF(I484="","",I484-J484)</f>
      </c>
      <c r="L484" s="8"/>
      <c r="M484" s="9">
        <f>IF(OR(K484="",L484="",L484=0),"",K484/L484)</f>
      </c>
      <c r="N484">
        <f>IF(K484="","",IF(K484&gt;0,"Win",IF(K484&lt;0,"Loss","Scratch")))</f>
      </c>
      <c r="O484" s="5"/>
      <c r="P484" s="5"/>
      <c r="Q484" s="5"/>
      <c r="R484" s="5"/>
      <c r="S484" s="10">
        <f>IF(K484="","",SUM(K$2:K484))</f>
      </c>
      <c r="T484" s="10">
        <f>IF(S484="","",MAX(0,MAX(S$2:S484)))</f>
      </c>
      <c r="U484" s="10">
        <f>IF(S484="","",S484-T484)</f>
      </c>
      <c r="V484" s="11">
        <f>IF(U484="","",U484/(Summary!$B$3+T484))</f>
      </c>
    </row>
    <row r="485" spans="1:22" x14ac:dyDescent="0.25">
      <c r="A485" s="4"/>
      <c r="B485" s="4"/>
      <c r="C485" s="5"/>
      <c r="D485" s="5"/>
      <c r="E485" s="5"/>
      <c r="F485" s="5"/>
      <c r="G485" s="5"/>
      <c r="H485" s="5"/>
      <c r="I485" s="6">
        <f>IF(OR(F485="",G485=""),"",(G485-F485)*E485*H485*IF(D485="Short",-1,1))</f>
      </c>
      <c r="J485" s="7"/>
      <c r="K485" s="6">
        <f>IF(I485="","",I485-J485)</f>
      </c>
      <c r="L485" s="8"/>
      <c r="M485" s="9">
        <f>IF(OR(K485="",L485="",L485=0),"",K485/L485)</f>
      </c>
      <c r="N485">
        <f>IF(K485="","",IF(K485&gt;0,"Win",IF(K485&lt;0,"Loss","Scratch")))</f>
      </c>
      <c r="O485" s="5"/>
      <c r="P485" s="5"/>
      <c r="Q485" s="5"/>
      <c r="R485" s="5"/>
      <c r="S485" s="10">
        <f>IF(K485="","",SUM(K$2:K485))</f>
      </c>
      <c r="T485" s="10">
        <f>IF(S485="","",MAX(0,MAX(S$2:S485)))</f>
      </c>
      <c r="U485" s="10">
        <f>IF(S485="","",S485-T485)</f>
      </c>
      <c r="V485" s="11">
        <f>IF(U485="","",U485/(Summary!$B$3+T485))</f>
      </c>
    </row>
    <row r="486" spans="1:22" x14ac:dyDescent="0.25">
      <c r="A486" s="4"/>
      <c r="B486" s="4"/>
      <c r="C486" s="5"/>
      <c r="D486" s="5"/>
      <c r="E486" s="5"/>
      <c r="F486" s="5"/>
      <c r="G486" s="5"/>
      <c r="H486" s="5"/>
      <c r="I486" s="6">
        <f>IF(OR(F486="",G486=""),"",(G486-F486)*E486*H486*IF(D486="Short",-1,1))</f>
      </c>
      <c r="J486" s="7"/>
      <c r="K486" s="6">
        <f>IF(I486="","",I486-J486)</f>
      </c>
      <c r="L486" s="8"/>
      <c r="M486" s="9">
        <f>IF(OR(K486="",L486="",L486=0),"",K486/L486)</f>
      </c>
      <c r="N486">
        <f>IF(K486="","",IF(K486&gt;0,"Win",IF(K486&lt;0,"Loss","Scratch")))</f>
      </c>
      <c r="O486" s="5"/>
      <c r="P486" s="5"/>
      <c r="Q486" s="5"/>
      <c r="R486" s="5"/>
      <c r="S486" s="10">
        <f>IF(K486="","",SUM(K$2:K486))</f>
      </c>
      <c r="T486" s="10">
        <f>IF(S486="","",MAX(0,MAX(S$2:S486)))</f>
      </c>
      <c r="U486" s="10">
        <f>IF(S486="","",S486-T486)</f>
      </c>
      <c r="V486" s="11">
        <f>IF(U486="","",U486/(Summary!$B$3+T486))</f>
      </c>
    </row>
    <row r="487" spans="1:22" x14ac:dyDescent="0.25">
      <c r="A487" s="4"/>
      <c r="B487" s="4"/>
      <c r="C487" s="5"/>
      <c r="D487" s="5"/>
      <c r="E487" s="5"/>
      <c r="F487" s="5"/>
      <c r="G487" s="5"/>
      <c r="H487" s="5"/>
      <c r="I487" s="6">
        <f>IF(OR(F487="",G487=""),"",(G487-F487)*E487*H487*IF(D487="Short",-1,1))</f>
      </c>
      <c r="J487" s="7"/>
      <c r="K487" s="6">
        <f>IF(I487="","",I487-J487)</f>
      </c>
      <c r="L487" s="8"/>
      <c r="M487" s="9">
        <f>IF(OR(K487="",L487="",L487=0),"",K487/L487)</f>
      </c>
      <c r="N487">
        <f>IF(K487="","",IF(K487&gt;0,"Win",IF(K487&lt;0,"Loss","Scratch")))</f>
      </c>
      <c r="O487" s="5"/>
      <c r="P487" s="5"/>
      <c r="Q487" s="5"/>
      <c r="R487" s="5"/>
      <c r="S487" s="10">
        <f>IF(K487="","",SUM(K$2:K487))</f>
      </c>
      <c r="T487" s="10">
        <f>IF(S487="","",MAX(0,MAX(S$2:S487)))</f>
      </c>
      <c r="U487" s="10">
        <f>IF(S487="","",S487-T487)</f>
      </c>
      <c r="V487" s="11">
        <f>IF(U487="","",U487/(Summary!$B$3+T487))</f>
      </c>
    </row>
    <row r="488" spans="1:22" x14ac:dyDescent="0.25">
      <c r="A488" s="4"/>
      <c r="B488" s="4"/>
      <c r="C488" s="5"/>
      <c r="D488" s="5"/>
      <c r="E488" s="5"/>
      <c r="F488" s="5"/>
      <c r="G488" s="5"/>
      <c r="H488" s="5"/>
      <c r="I488" s="6">
        <f>IF(OR(F488="",G488=""),"",(G488-F488)*E488*H488*IF(D488="Short",-1,1))</f>
      </c>
      <c r="J488" s="7"/>
      <c r="K488" s="6">
        <f>IF(I488="","",I488-J488)</f>
      </c>
      <c r="L488" s="8"/>
      <c r="M488" s="9">
        <f>IF(OR(K488="",L488="",L488=0),"",K488/L488)</f>
      </c>
      <c r="N488">
        <f>IF(K488="","",IF(K488&gt;0,"Win",IF(K488&lt;0,"Loss","Scratch")))</f>
      </c>
      <c r="O488" s="5"/>
      <c r="P488" s="5"/>
      <c r="Q488" s="5"/>
      <c r="R488" s="5"/>
      <c r="S488" s="10">
        <f>IF(K488="","",SUM(K$2:K488))</f>
      </c>
      <c r="T488" s="10">
        <f>IF(S488="","",MAX(0,MAX(S$2:S488)))</f>
      </c>
      <c r="U488" s="10">
        <f>IF(S488="","",S488-T488)</f>
      </c>
      <c r="V488" s="11">
        <f>IF(U488="","",U488/(Summary!$B$3+T488))</f>
      </c>
    </row>
    <row r="489" spans="1:22" x14ac:dyDescent="0.25">
      <c r="A489" s="4"/>
      <c r="B489" s="4"/>
      <c r="C489" s="5"/>
      <c r="D489" s="5"/>
      <c r="E489" s="5"/>
      <c r="F489" s="5"/>
      <c r="G489" s="5"/>
      <c r="H489" s="5"/>
      <c r="I489" s="6">
        <f>IF(OR(F489="",G489=""),"",(G489-F489)*E489*H489*IF(D489="Short",-1,1))</f>
      </c>
      <c r="J489" s="7"/>
      <c r="K489" s="6">
        <f>IF(I489="","",I489-J489)</f>
      </c>
      <c r="L489" s="8"/>
      <c r="M489" s="9">
        <f>IF(OR(K489="",L489="",L489=0),"",K489/L489)</f>
      </c>
      <c r="N489">
        <f>IF(K489="","",IF(K489&gt;0,"Win",IF(K489&lt;0,"Loss","Scratch")))</f>
      </c>
      <c r="O489" s="5"/>
      <c r="P489" s="5"/>
      <c r="Q489" s="5"/>
      <c r="R489" s="5"/>
      <c r="S489" s="10">
        <f>IF(K489="","",SUM(K$2:K489))</f>
      </c>
      <c r="T489" s="10">
        <f>IF(S489="","",MAX(0,MAX(S$2:S489)))</f>
      </c>
      <c r="U489" s="10">
        <f>IF(S489="","",S489-T489)</f>
      </c>
      <c r="V489" s="11">
        <f>IF(U489="","",U489/(Summary!$B$3+T489))</f>
      </c>
    </row>
    <row r="490" spans="1:22" x14ac:dyDescent="0.25">
      <c r="A490" s="4"/>
      <c r="B490" s="4"/>
      <c r="C490" s="5"/>
      <c r="D490" s="5"/>
      <c r="E490" s="5"/>
      <c r="F490" s="5"/>
      <c r="G490" s="5"/>
      <c r="H490" s="5"/>
      <c r="I490" s="6">
        <f>IF(OR(F490="",G490=""),"",(G490-F490)*E490*H490*IF(D490="Short",-1,1))</f>
      </c>
      <c r="J490" s="7"/>
      <c r="K490" s="6">
        <f>IF(I490="","",I490-J490)</f>
      </c>
      <c r="L490" s="8"/>
      <c r="M490" s="9">
        <f>IF(OR(K490="",L490="",L490=0),"",K490/L490)</f>
      </c>
      <c r="N490">
        <f>IF(K490="","",IF(K490&gt;0,"Win",IF(K490&lt;0,"Loss","Scratch")))</f>
      </c>
      <c r="O490" s="5"/>
      <c r="P490" s="5"/>
      <c r="Q490" s="5"/>
      <c r="R490" s="5"/>
      <c r="S490" s="10">
        <f>IF(K490="","",SUM(K$2:K490))</f>
      </c>
      <c r="T490" s="10">
        <f>IF(S490="","",MAX(0,MAX(S$2:S490)))</f>
      </c>
      <c r="U490" s="10">
        <f>IF(S490="","",S490-T490)</f>
      </c>
      <c r="V490" s="11">
        <f>IF(U490="","",U490/(Summary!$B$3+T490))</f>
      </c>
    </row>
    <row r="491" spans="1:22" x14ac:dyDescent="0.25">
      <c r="A491" s="4"/>
      <c r="B491" s="4"/>
      <c r="C491" s="5"/>
      <c r="D491" s="5"/>
      <c r="E491" s="5"/>
      <c r="F491" s="5"/>
      <c r="G491" s="5"/>
      <c r="H491" s="5"/>
      <c r="I491" s="6">
        <f>IF(OR(F491="",G491=""),"",(G491-F491)*E491*H491*IF(D491="Short",-1,1))</f>
      </c>
      <c r="J491" s="7"/>
      <c r="K491" s="6">
        <f>IF(I491="","",I491-J491)</f>
      </c>
      <c r="L491" s="8"/>
      <c r="M491" s="9">
        <f>IF(OR(K491="",L491="",L491=0),"",K491/L491)</f>
      </c>
      <c r="N491">
        <f>IF(K491="","",IF(K491&gt;0,"Win",IF(K491&lt;0,"Loss","Scratch")))</f>
      </c>
      <c r="O491" s="5"/>
      <c r="P491" s="5"/>
      <c r="Q491" s="5"/>
      <c r="R491" s="5"/>
      <c r="S491" s="10">
        <f>IF(K491="","",SUM(K$2:K491))</f>
      </c>
      <c r="T491" s="10">
        <f>IF(S491="","",MAX(0,MAX(S$2:S491)))</f>
      </c>
      <c r="U491" s="10">
        <f>IF(S491="","",S491-T491)</f>
      </c>
      <c r="V491" s="11">
        <f>IF(U491="","",U491/(Summary!$B$3+T491))</f>
      </c>
    </row>
    <row r="492" spans="1:22" x14ac:dyDescent="0.25">
      <c r="A492" s="4"/>
      <c r="B492" s="4"/>
      <c r="C492" s="5"/>
      <c r="D492" s="5"/>
      <c r="E492" s="5"/>
      <c r="F492" s="5"/>
      <c r="G492" s="5"/>
      <c r="H492" s="5"/>
      <c r="I492" s="6">
        <f>IF(OR(F492="",G492=""),"",(G492-F492)*E492*H492*IF(D492="Short",-1,1))</f>
      </c>
      <c r="J492" s="7"/>
      <c r="K492" s="6">
        <f>IF(I492="","",I492-J492)</f>
      </c>
      <c r="L492" s="8"/>
      <c r="M492" s="9">
        <f>IF(OR(K492="",L492="",L492=0),"",K492/L492)</f>
      </c>
      <c r="N492">
        <f>IF(K492="","",IF(K492&gt;0,"Win",IF(K492&lt;0,"Loss","Scratch")))</f>
      </c>
      <c r="O492" s="5"/>
      <c r="P492" s="5"/>
      <c r="Q492" s="5"/>
      <c r="R492" s="5"/>
      <c r="S492" s="10">
        <f>IF(K492="","",SUM(K$2:K492))</f>
      </c>
      <c r="T492" s="10">
        <f>IF(S492="","",MAX(0,MAX(S$2:S492)))</f>
      </c>
      <c r="U492" s="10">
        <f>IF(S492="","",S492-T492)</f>
      </c>
      <c r="V492" s="11">
        <f>IF(U492="","",U492/(Summary!$B$3+T492))</f>
      </c>
    </row>
    <row r="493" spans="1:22" x14ac:dyDescent="0.25">
      <c r="A493" s="4"/>
      <c r="B493" s="4"/>
      <c r="C493" s="5"/>
      <c r="D493" s="5"/>
      <c r="E493" s="5"/>
      <c r="F493" s="5"/>
      <c r="G493" s="5"/>
      <c r="H493" s="5"/>
      <c r="I493" s="6">
        <f>IF(OR(F493="",G493=""),"",(G493-F493)*E493*H493*IF(D493="Short",-1,1))</f>
      </c>
      <c r="J493" s="7"/>
      <c r="K493" s="6">
        <f>IF(I493="","",I493-J493)</f>
      </c>
      <c r="L493" s="8"/>
      <c r="M493" s="9">
        <f>IF(OR(K493="",L493="",L493=0),"",K493/L493)</f>
      </c>
      <c r="N493">
        <f>IF(K493="","",IF(K493&gt;0,"Win",IF(K493&lt;0,"Loss","Scratch")))</f>
      </c>
      <c r="O493" s="5"/>
      <c r="P493" s="5"/>
      <c r="Q493" s="5"/>
      <c r="R493" s="5"/>
      <c r="S493" s="10">
        <f>IF(K493="","",SUM(K$2:K493))</f>
      </c>
      <c r="T493" s="10">
        <f>IF(S493="","",MAX(0,MAX(S$2:S493)))</f>
      </c>
      <c r="U493" s="10">
        <f>IF(S493="","",S493-T493)</f>
      </c>
      <c r="V493" s="11">
        <f>IF(U493="","",U493/(Summary!$B$3+T493))</f>
      </c>
    </row>
    <row r="494" spans="1:22" x14ac:dyDescent="0.25">
      <c r="A494" s="4"/>
      <c r="B494" s="4"/>
      <c r="C494" s="5"/>
      <c r="D494" s="5"/>
      <c r="E494" s="5"/>
      <c r="F494" s="5"/>
      <c r="G494" s="5"/>
      <c r="H494" s="5"/>
      <c r="I494" s="6">
        <f>IF(OR(F494="",G494=""),"",(G494-F494)*E494*H494*IF(D494="Short",-1,1))</f>
      </c>
      <c r="J494" s="7"/>
      <c r="K494" s="6">
        <f>IF(I494="","",I494-J494)</f>
      </c>
      <c r="L494" s="8"/>
      <c r="M494" s="9">
        <f>IF(OR(K494="",L494="",L494=0),"",K494/L494)</f>
      </c>
      <c r="N494">
        <f>IF(K494="","",IF(K494&gt;0,"Win",IF(K494&lt;0,"Loss","Scratch")))</f>
      </c>
      <c r="O494" s="5"/>
      <c r="P494" s="5"/>
      <c r="Q494" s="5"/>
      <c r="R494" s="5"/>
      <c r="S494" s="10">
        <f>IF(K494="","",SUM(K$2:K494))</f>
      </c>
      <c r="T494" s="10">
        <f>IF(S494="","",MAX(0,MAX(S$2:S494)))</f>
      </c>
      <c r="U494" s="10">
        <f>IF(S494="","",S494-T494)</f>
      </c>
      <c r="V494" s="11">
        <f>IF(U494="","",U494/(Summary!$B$3+T494))</f>
      </c>
    </row>
    <row r="495" spans="1:22" x14ac:dyDescent="0.25">
      <c r="A495" s="4"/>
      <c r="B495" s="4"/>
      <c r="C495" s="5"/>
      <c r="D495" s="5"/>
      <c r="E495" s="5"/>
      <c r="F495" s="5"/>
      <c r="G495" s="5"/>
      <c r="H495" s="5"/>
      <c r="I495" s="6">
        <f>IF(OR(F495="",G495=""),"",(G495-F495)*E495*H495*IF(D495="Short",-1,1))</f>
      </c>
      <c r="J495" s="7"/>
      <c r="K495" s="6">
        <f>IF(I495="","",I495-J495)</f>
      </c>
      <c r="L495" s="8"/>
      <c r="M495" s="9">
        <f>IF(OR(K495="",L495="",L495=0),"",K495/L495)</f>
      </c>
      <c r="N495">
        <f>IF(K495="","",IF(K495&gt;0,"Win",IF(K495&lt;0,"Loss","Scratch")))</f>
      </c>
      <c r="O495" s="5"/>
      <c r="P495" s="5"/>
      <c r="Q495" s="5"/>
      <c r="R495" s="5"/>
      <c r="S495" s="10">
        <f>IF(K495="","",SUM(K$2:K495))</f>
      </c>
      <c r="T495" s="10">
        <f>IF(S495="","",MAX(0,MAX(S$2:S495)))</f>
      </c>
      <c r="U495" s="10">
        <f>IF(S495="","",S495-T495)</f>
      </c>
      <c r="V495" s="11">
        <f>IF(U495="","",U495/(Summary!$B$3+T495))</f>
      </c>
    </row>
    <row r="496" spans="1:22" x14ac:dyDescent="0.25">
      <c r="A496" s="4"/>
      <c r="B496" s="4"/>
      <c r="C496" s="5"/>
      <c r="D496" s="5"/>
      <c r="E496" s="5"/>
      <c r="F496" s="5"/>
      <c r="G496" s="5"/>
      <c r="H496" s="5"/>
      <c r="I496" s="6">
        <f>IF(OR(F496="",G496=""),"",(G496-F496)*E496*H496*IF(D496="Short",-1,1))</f>
      </c>
      <c r="J496" s="7"/>
      <c r="K496" s="6">
        <f>IF(I496="","",I496-J496)</f>
      </c>
      <c r="L496" s="8"/>
      <c r="M496" s="9">
        <f>IF(OR(K496="",L496="",L496=0),"",K496/L496)</f>
      </c>
      <c r="N496">
        <f>IF(K496="","",IF(K496&gt;0,"Win",IF(K496&lt;0,"Loss","Scratch")))</f>
      </c>
      <c r="O496" s="5"/>
      <c r="P496" s="5"/>
      <c r="Q496" s="5"/>
      <c r="R496" s="5"/>
      <c r="S496" s="10">
        <f>IF(K496="","",SUM(K$2:K496))</f>
      </c>
      <c r="T496" s="10">
        <f>IF(S496="","",MAX(0,MAX(S$2:S496)))</f>
      </c>
      <c r="U496" s="10">
        <f>IF(S496="","",S496-T496)</f>
      </c>
      <c r="V496" s="11">
        <f>IF(U496="","",U496/(Summary!$B$3+T496))</f>
      </c>
    </row>
    <row r="497" spans="1:22" x14ac:dyDescent="0.25">
      <c r="A497" s="4"/>
      <c r="B497" s="4"/>
      <c r="C497" s="5"/>
      <c r="D497" s="5"/>
      <c r="E497" s="5"/>
      <c r="F497" s="5"/>
      <c r="G497" s="5"/>
      <c r="H497" s="5"/>
      <c r="I497" s="6">
        <f>IF(OR(F497="",G497=""),"",(G497-F497)*E497*H497*IF(D497="Short",-1,1))</f>
      </c>
      <c r="J497" s="7"/>
      <c r="K497" s="6">
        <f>IF(I497="","",I497-J497)</f>
      </c>
      <c r="L497" s="8"/>
      <c r="M497" s="9">
        <f>IF(OR(K497="",L497="",L497=0),"",K497/L497)</f>
      </c>
      <c r="N497">
        <f>IF(K497="","",IF(K497&gt;0,"Win",IF(K497&lt;0,"Loss","Scratch")))</f>
      </c>
      <c r="O497" s="5"/>
      <c r="P497" s="5"/>
      <c r="Q497" s="5"/>
      <c r="R497" s="5"/>
      <c r="S497" s="10">
        <f>IF(K497="","",SUM(K$2:K497))</f>
      </c>
      <c r="T497" s="10">
        <f>IF(S497="","",MAX(0,MAX(S$2:S497)))</f>
      </c>
      <c r="U497" s="10">
        <f>IF(S497="","",S497-T497)</f>
      </c>
      <c r="V497" s="11">
        <f>IF(U497="","",U497/(Summary!$B$3+T497))</f>
      </c>
    </row>
    <row r="498" spans="1:22" x14ac:dyDescent="0.25">
      <c r="A498" s="4"/>
      <c r="B498" s="4"/>
      <c r="C498" s="5"/>
      <c r="D498" s="5"/>
      <c r="E498" s="5"/>
      <c r="F498" s="5"/>
      <c r="G498" s="5"/>
      <c r="H498" s="5"/>
      <c r="I498" s="6">
        <f>IF(OR(F498="",G498=""),"",(G498-F498)*E498*H498*IF(D498="Short",-1,1))</f>
      </c>
      <c r="J498" s="7"/>
      <c r="K498" s="6">
        <f>IF(I498="","",I498-J498)</f>
      </c>
      <c r="L498" s="8"/>
      <c r="M498" s="9">
        <f>IF(OR(K498="",L498="",L498=0),"",K498/L498)</f>
      </c>
      <c r="N498">
        <f>IF(K498="","",IF(K498&gt;0,"Win",IF(K498&lt;0,"Loss","Scratch")))</f>
      </c>
      <c r="O498" s="5"/>
      <c r="P498" s="5"/>
      <c r="Q498" s="5"/>
      <c r="R498" s="5"/>
      <c r="S498" s="10">
        <f>IF(K498="","",SUM(K$2:K498))</f>
      </c>
      <c r="T498" s="10">
        <f>IF(S498="","",MAX(0,MAX(S$2:S498)))</f>
      </c>
      <c r="U498" s="10">
        <f>IF(S498="","",S498-T498)</f>
      </c>
      <c r="V498" s="11">
        <f>IF(U498="","",U498/(Summary!$B$3+T498))</f>
      </c>
    </row>
    <row r="499" spans="1:22" x14ac:dyDescent="0.25">
      <c r="A499" s="4"/>
      <c r="B499" s="4"/>
      <c r="C499" s="5"/>
      <c r="D499" s="5"/>
      <c r="E499" s="5"/>
      <c r="F499" s="5"/>
      <c r="G499" s="5"/>
      <c r="H499" s="5"/>
      <c r="I499" s="6">
        <f>IF(OR(F499="",G499=""),"",(G499-F499)*E499*H499*IF(D499="Short",-1,1))</f>
      </c>
      <c r="J499" s="7"/>
      <c r="K499" s="6">
        <f>IF(I499="","",I499-J499)</f>
      </c>
      <c r="L499" s="8"/>
      <c r="M499" s="9">
        <f>IF(OR(K499="",L499="",L499=0),"",K499/L499)</f>
      </c>
      <c r="N499">
        <f>IF(K499="","",IF(K499&gt;0,"Win",IF(K499&lt;0,"Loss","Scratch")))</f>
      </c>
      <c r="O499" s="5"/>
      <c r="P499" s="5"/>
      <c r="Q499" s="5"/>
      <c r="R499" s="5"/>
      <c r="S499" s="10">
        <f>IF(K499="","",SUM(K$2:K499))</f>
      </c>
      <c r="T499" s="10">
        <f>IF(S499="","",MAX(0,MAX(S$2:S499)))</f>
      </c>
      <c r="U499" s="10">
        <f>IF(S499="","",S499-T499)</f>
      </c>
      <c r="V499" s="11">
        <f>IF(U499="","",U499/(Summary!$B$3+T499))</f>
      </c>
    </row>
    <row r="500" spans="1:22" x14ac:dyDescent="0.25">
      <c r="A500" s="4"/>
      <c r="B500" s="4"/>
      <c r="C500" s="5"/>
      <c r="D500" s="5"/>
      <c r="E500" s="5"/>
      <c r="F500" s="5"/>
      <c r="G500" s="5"/>
      <c r="H500" s="5"/>
      <c r="I500" s="6">
        <f>IF(OR(F500="",G500=""),"",(G500-F500)*E500*H500*IF(D500="Short",-1,1))</f>
      </c>
      <c r="J500" s="7"/>
      <c r="K500" s="6">
        <f>IF(I500="","",I500-J500)</f>
      </c>
      <c r="L500" s="8"/>
      <c r="M500" s="9">
        <f>IF(OR(K500="",L500="",L500=0),"",K500/L500)</f>
      </c>
      <c r="N500">
        <f>IF(K500="","",IF(K500&gt;0,"Win",IF(K500&lt;0,"Loss","Scratch")))</f>
      </c>
      <c r="O500" s="5"/>
      <c r="P500" s="5"/>
      <c r="Q500" s="5"/>
      <c r="R500" s="5"/>
      <c r="S500" s="10">
        <f>IF(K500="","",SUM(K$2:K500))</f>
      </c>
      <c r="T500" s="10">
        <f>IF(S500="","",MAX(0,MAX(S$2:S500)))</f>
      </c>
      <c r="U500" s="10">
        <f>IF(S500="","",S500-T500)</f>
      </c>
      <c r="V500" s="11">
        <f>IF(U500="","",U500/(Summary!$B$3+T500))</f>
      </c>
    </row>
    <row r="501" spans="1:22" x14ac:dyDescent="0.25">
      <c r="A501" s="4"/>
      <c r="B501" s="4"/>
      <c r="C501" s="5"/>
      <c r="D501" s="5"/>
      <c r="E501" s="5"/>
      <c r="F501" s="5"/>
      <c r="G501" s="5"/>
      <c r="H501" s="5"/>
      <c r="I501" s="6">
        <f>IF(OR(F501="",G501=""),"",(G501-F501)*E501*H501*IF(D501="Short",-1,1))</f>
      </c>
      <c r="J501" s="7"/>
      <c r="K501" s="6">
        <f>IF(I501="","",I501-J501)</f>
      </c>
      <c r="L501" s="8"/>
      <c r="M501" s="9">
        <f>IF(OR(K501="",L501="",L501=0),"",K501/L501)</f>
      </c>
      <c r="N501">
        <f>IF(K501="","",IF(K501&gt;0,"Win",IF(K501&lt;0,"Loss","Scratch")))</f>
      </c>
      <c r="O501" s="5"/>
      <c r="P501" s="5"/>
      <c r="Q501" s="5"/>
      <c r="R501" s="5"/>
      <c r="S501" s="10">
        <f>IF(K501="","",SUM(K$2:K501))</f>
      </c>
      <c r="T501" s="10">
        <f>IF(S501="","",MAX(0,MAX(S$2:S501)))</f>
      </c>
      <c r="U501" s="10">
        <f>IF(S501="","",S501-T501)</f>
      </c>
      <c r="V501" s="11">
        <f>IF(U501="","",U501/(Summary!$B$3+T501))</f>
      </c>
    </row>
    <row r="502" spans="1:22" x14ac:dyDescent="0.25">
      <c r="A502" s="4"/>
      <c r="B502" s="4"/>
      <c r="C502" s="5"/>
      <c r="D502" s="5"/>
      <c r="E502" s="5"/>
      <c r="F502" s="5"/>
      <c r="G502" s="5"/>
      <c r="H502" s="5"/>
      <c r="I502" s="6">
        <f>IF(OR(F502="",G502=""),"",(G502-F502)*E502*H502*IF(D502="Short",-1,1))</f>
      </c>
      <c r="J502" s="7"/>
      <c r="K502" s="6">
        <f>IF(I502="","",I502-J502)</f>
      </c>
      <c r="L502" s="8"/>
      <c r="M502" s="9">
        <f>IF(OR(K502="",L502="",L502=0),"",K502/L502)</f>
      </c>
      <c r="N502">
        <f>IF(K502="","",IF(K502&gt;0,"Win",IF(K502&lt;0,"Loss","Scratch")))</f>
      </c>
      <c r="O502" s="5"/>
      <c r="P502" s="5"/>
      <c r="Q502" s="5"/>
      <c r="R502" s="5"/>
      <c r="S502" s="10">
        <f>IF(K502="","",SUM(K$2:K502))</f>
      </c>
      <c r="T502" s="10">
        <f>IF(S502="","",MAX(0,MAX(S$2:S502)))</f>
      </c>
      <c r="U502" s="10">
        <f>IF(S502="","",S502-T502)</f>
      </c>
      <c r="V502" s="11">
        <f>IF(U502="","",U502/(Summary!$B$3+T502))</f>
      </c>
    </row>
    <row r="503" spans="1:22" x14ac:dyDescent="0.25">
      <c r="A503" s="4"/>
      <c r="B503" s="4"/>
      <c r="C503" s="5"/>
      <c r="D503" s="5"/>
      <c r="E503" s="5"/>
      <c r="F503" s="5"/>
      <c r="G503" s="5"/>
      <c r="H503" s="5"/>
      <c r="I503" s="6">
        <f>IF(OR(F503="",G503=""),"",(G503-F503)*E503*H503*IF(D503="Short",-1,1))</f>
      </c>
      <c r="J503" s="7"/>
      <c r="K503" s="6">
        <f>IF(I503="","",I503-J503)</f>
      </c>
      <c r="L503" s="8"/>
      <c r="M503" s="9">
        <f>IF(OR(K503="",L503="",L503=0),"",K503/L503)</f>
      </c>
      <c r="N503">
        <f>IF(K503="","",IF(K503&gt;0,"Win",IF(K503&lt;0,"Loss","Scratch")))</f>
      </c>
      <c r="O503" s="5"/>
      <c r="P503" s="5"/>
      <c r="Q503" s="5"/>
      <c r="R503" s="5"/>
      <c r="S503" s="10">
        <f>IF(K503="","",SUM(K$2:K503))</f>
      </c>
      <c r="T503" s="10">
        <f>IF(S503="","",MAX(0,MAX(S$2:S503)))</f>
      </c>
      <c r="U503" s="10">
        <f>IF(S503="","",S503-T503)</f>
      </c>
      <c r="V503" s="11">
        <f>IF(U503="","",U503/(Summary!$B$3+T503))</f>
      </c>
    </row>
    <row r="504" spans="1:22" x14ac:dyDescent="0.25">
      <c r="A504" s="4"/>
      <c r="B504" s="4"/>
      <c r="C504" s="5"/>
      <c r="D504" s="5"/>
      <c r="E504" s="5"/>
      <c r="F504" s="5"/>
      <c r="G504" s="5"/>
      <c r="H504" s="5"/>
      <c r="I504" s="6">
        <f>IF(OR(F504="",G504=""),"",(G504-F504)*E504*H504*IF(D504="Short",-1,1))</f>
      </c>
      <c r="J504" s="7"/>
      <c r="K504" s="6">
        <f>IF(I504="","",I504-J504)</f>
      </c>
      <c r="L504" s="8"/>
      <c r="M504" s="9">
        <f>IF(OR(K504="",L504="",L504=0),"",K504/L504)</f>
      </c>
      <c r="N504">
        <f>IF(K504="","",IF(K504&gt;0,"Win",IF(K504&lt;0,"Loss","Scratch")))</f>
      </c>
      <c r="O504" s="5"/>
      <c r="P504" s="5"/>
      <c r="Q504" s="5"/>
      <c r="R504" s="5"/>
      <c r="S504" s="10">
        <f>IF(K504="","",SUM(K$2:K504))</f>
      </c>
      <c r="T504" s="10">
        <f>IF(S504="","",MAX(0,MAX(S$2:S504)))</f>
      </c>
      <c r="U504" s="10">
        <f>IF(S504="","",S504-T504)</f>
      </c>
      <c r="V504" s="11">
        <f>IF(U504="","",U504/(Summary!$B$3+T504))</f>
      </c>
    </row>
    <row r="505" spans="1:22" x14ac:dyDescent="0.25">
      <c r="A505" s="4"/>
      <c r="B505" s="4"/>
      <c r="C505" s="5"/>
      <c r="D505" s="5"/>
      <c r="E505" s="5"/>
      <c r="F505" s="5"/>
      <c r="G505" s="5"/>
      <c r="H505" s="5"/>
      <c r="I505" s="6">
        <f>IF(OR(F505="",G505=""),"",(G505-F505)*E505*H505*IF(D505="Short",-1,1))</f>
      </c>
      <c r="J505" s="7"/>
      <c r="K505" s="6">
        <f>IF(I505="","",I505-J505)</f>
      </c>
      <c r="L505" s="8"/>
      <c r="M505" s="9">
        <f>IF(OR(K505="",L505="",L505=0),"",K505/L505)</f>
      </c>
      <c r="N505">
        <f>IF(K505="","",IF(K505&gt;0,"Win",IF(K505&lt;0,"Loss","Scratch")))</f>
      </c>
      <c r="O505" s="5"/>
      <c r="P505" s="5"/>
      <c r="Q505" s="5"/>
      <c r="R505" s="5"/>
      <c r="S505" s="10">
        <f>IF(K505="","",SUM(K$2:K505))</f>
      </c>
      <c r="T505" s="10">
        <f>IF(S505="","",MAX(0,MAX(S$2:S505)))</f>
      </c>
      <c r="U505" s="10">
        <f>IF(S505="","",S505-T505)</f>
      </c>
      <c r="V505" s="11">
        <f>IF(U505="","",U505/(Summary!$B$3+T505))</f>
      </c>
    </row>
    <row r="506" spans="1:22" x14ac:dyDescent="0.25">
      <c r="A506" s="4"/>
      <c r="B506" s="4"/>
      <c r="C506" s="5"/>
      <c r="D506" s="5"/>
      <c r="E506" s="5"/>
      <c r="F506" s="5"/>
      <c r="G506" s="5"/>
      <c r="H506" s="5"/>
      <c r="I506" s="6">
        <f>IF(OR(F506="",G506=""),"",(G506-F506)*E506*H506*IF(D506="Short",-1,1))</f>
      </c>
      <c r="J506" s="7"/>
      <c r="K506" s="6">
        <f>IF(I506="","",I506-J506)</f>
      </c>
      <c r="L506" s="8"/>
      <c r="M506" s="9">
        <f>IF(OR(K506="",L506="",L506=0),"",K506/L506)</f>
      </c>
      <c r="N506">
        <f>IF(K506="","",IF(K506&gt;0,"Win",IF(K506&lt;0,"Loss","Scratch")))</f>
      </c>
      <c r="O506" s="5"/>
      <c r="P506" s="5"/>
      <c r="Q506" s="5"/>
      <c r="R506" s="5"/>
      <c r="S506" s="10">
        <f>IF(K506="","",SUM(K$2:K506))</f>
      </c>
      <c r="T506" s="10">
        <f>IF(S506="","",MAX(0,MAX(S$2:S506)))</f>
      </c>
      <c r="U506" s="10">
        <f>IF(S506="","",S506-T506)</f>
      </c>
      <c r="V506" s="11">
        <f>IF(U506="","",U506/(Summary!$B$3+T506))</f>
      </c>
    </row>
    <row r="507" spans="1:22" x14ac:dyDescent="0.25">
      <c r="A507" s="4"/>
      <c r="B507" s="4"/>
      <c r="C507" s="5"/>
      <c r="D507" s="5"/>
      <c r="E507" s="5"/>
      <c r="F507" s="5"/>
      <c r="G507" s="5"/>
      <c r="H507" s="5"/>
      <c r="I507" s="6">
        <f>IF(OR(F507="",G507=""),"",(G507-F507)*E507*H507*IF(D507="Short",-1,1))</f>
      </c>
      <c r="J507" s="7"/>
      <c r="K507" s="6">
        <f>IF(I507="","",I507-J507)</f>
      </c>
      <c r="L507" s="8"/>
      <c r="M507" s="9">
        <f>IF(OR(K507="",L507="",L507=0),"",K507/L507)</f>
      </c>
      <c r="N507">
        <f>IF(K507="","",IF(K507&gt;0,"Win",IF(K507&lt;0,"Loss","Scratch")))</f>
      </c>
      <c r="O507" s="5"/>
      <c r="P507" s="5"/>
      <c r="Q507" s="5"/>
      <c r="R507" s="5"/>
      <c r="S507" s="10">
        <f>IF(K507="","",SUM(K$2:K507))</f>
      </c>
      <c r="T507" s="10">
        <f>IF(S507="","",MAX(0,MAX(S$2:S507)))</f>
      </c>
      <c r="U507" s="10">
        <f>IF(S507="","",S507-T507)</f>
      </c>
      <c r="V507" s="11">
        <f>IF(U507="","",U507/(Summary!$B$3+T507))</f>
      </c>
    </row>
    <row r="508" spans="1:22" x14ac:dyDescent="0.25">
      <c r="A508" s="4"/>
      <c r="B508" s="4"/>
      <c r="C508" s="5"/>
      <c r="D508" s="5"/>
      <c r="E508" s="5"/>
      <c r="F508" s="5"/>
      <c r="G508" s="5"/>
      <c r="H508" s="5"/>
      <c r="I508" s="6">
        <f>IF(OR(F508="",G508=""),"",(G508-F508)*E508*H508*IF(D508="Short",-1,1))</f>
      </c>
      <c r="J508" s="7"/>
      <c r="K508" s="6">
        <f>IF(I508="","",I508-J508)</f>
      </c>
      <c r="L508" s="8"/>
      <c r="M508" s="9">
        <f>IF(OR(K508="",L508="",L508=0),"",K508/L508)</f>
      </c>
      <c r="N508">
        <f>IF(K508="","",IF(K508&gt;0,"Win",IF(K508&lt;0,"Loss","Scratch")))</f>
      </c>
      <c r="O508" s="5"/>
      <c r="P508" s="5"/>
      <c r="Q508" s="5"/>
      <c r="R508" s="5"/>
      <c r="S508" s="10">
        <f>IF(K508="","",SUM(K$2:K508))</f>
      </c>
      <c r="T508" s="10">
        <f>IF(S508="","",MAX(0,MAX(S$2:S508)))</f>
      </c>
      <c r="U508" s="10">
        <f>IF(S508="","",S508-T508)</f>
      </c>
      <c r="V508" s="11">
        <f>IF(U508="","",U508/(Summary!$B$3+T508))</f>
      </c>
    </row>
    <row r="509" spans="1:22" x14ac:dyDescent="0.25">
      <c r="A509" s="4"/>
      <c r="B509" s="4"/>
      <c r="C509" s="5"/>
      <c r="D509" s="5"/>
      <c r="E509" s="5"/>
      <c r="F509" s="5"/>
      <c r="G509" s="5"/>
      <c r="H509" s="5"/>
      <c r="I509" s="6">
        <f>IF(OR(F509="",G509=""),"",(G509-F509)*E509*H509*IF(D509="Short",-1,1))</f>
      </c>
      <c r="J509" s="7"/>
      <c r="K509" s="6">
        <f>IF(I509="","",I509-J509)</f>
      </c>
      <c r="L509" s="8"/>
      <c r="M509" s="9">
        <f>IF(OR(K509="",L509="",L509=0),"",K509/L509)</f>
      </c>
      <c r="N509">
        <f>IF(K509="","",IF(K509&gt;0,"Win",IF(K509&lt;0,"Loss","Scratch")))</f>
      </c>
      <c r="O509" s="5"/>
      <c r="P509" s="5"/>
      <c r="Q509" s="5"/>
      <c r="R509" s="5"/>
      <c r="S509" s="10">
        <f>IF(K509="","",SUM(K$2:K509))</f>
      </c>
      <c r="T509" s="10">
        <f>IF(S509="","",MAX(0,MAX(S$2:S509)))</f>
      </c>
      <c r="U509" s="10">
        <f>IF(S509="","",S509-T509)</f>
      </c>
      <c r="V509" s="11">
        <f>IF(U509="","",U509/(Summary!$B$3+T509))</f>
      </c>
    </row>
    <row r="510" spans="1:22" x14ac:dyDescent="0.25">
      <c r="A510" s="4"/>
      <c r="B510" s="4"/>
      <c r="C510" s="5"/>
      <c r="D510" s="5"/>
      <c r="E510" s="5"/>
      <c r="F510" s="5"/>
      <c r="G510" s="5"/>
      <c r="H510" s="5"/>
      <c r="I510" s="6">
        <f>IF(OR(F510="",G510=""),"",(G510-F510)*E510*H510*IF(D510="Short",-1,1))</f>
      </c>
      <c r="J510" s="7"/>
      <c r="K510" s="6">
        <f>IF(I510="","",I510-J510)</f>
      </c>
      <c r="L510" s="8"/>
      <c r="M510" s="9">
        <f>IF(OR(K510="",L510="",L510=0),"",K510/L510)</f>
      </c>
      <c r="N510">
        <f>IF(K510="","",IF(K510&gt;0,"Win",IF(K510&lt;0,"Loss","Scratch")))</f>
      </c>
      <c r="O510" s="5"/>
      <c r="P510" s="5"/>
      <c r="Q510" s="5"/>
      <c r="R510" s="5"/>
      <c r="S510" s="10">
        <f>IF(K510="","",SUM(K$2:K510))</f>
      </c>
      <c r="T510" s="10">
        <f>IF(S510="","",MAX(0,MAX(S$2:S510)))</f>
      </c>
      <c r="U510" s="10">
        <f>IF(S510="","",S510-T510)</f>
      </c>
      <c r="V510" s="11">
        <f>IF(U510="","",U510/(Summary!$B$3+T510))</f>
      </c>
    </row>
    <row r="511" spans="1:22" x14ac:dyDescent="0.25">
      <c r="A511" s="4"/>
      <c r="B511" s="4"/>
      <c r="C511" s="5"/>
      <c r="D511" s="5"/>
      <c r="E511" s="5"/>
      <c r="F511" s="5"/>
      <c r="G511" s="5"/>
      <c r="H511" s="5"/>
      <c r="I511" s="6">
        <f>IF(OR(F511="",G511=""),"",(G511-F511)*E511*H511*IF(D511="Short",-1,1))</f>
      </c>
      <c r="J511" s="7"/>
      <c r="K511" s="6">
        <f>IF(I511="","",I511-J511)</f>
      </c>
      <c r="L511" s="8"/>
      <c r="M511" s="9">
        <f>IF(OR(K511="",L511="",L511=0),"",K511/L511)</f>
      </c>
      <c r="N511">
        <f>IF(K511="","",IF(K511&gt;0,"Win",IF(K511&lt;0,"Loss","Scratch")))</f>
      </c>
      <c r="O511" s="5"/>
      <c r="P511" s="5"/>
      <c r="Q511" s="5"/>
      <c r="R511" s="5"/>
      <c r="S511" s="10">
        <f>IF(K511="","",SUM(K$2:K511))</f>
      </c>
      <c r="T511" s="10">
        <f>IF(S511="","",MAX(0,MAX(S$2:S511)))</f>
      </c>
      <c r="U511" s="10">
        <f>IF(S511="","",S511-T511)</f>
      </c>
      <c r="V511" s="11">
        <f>IF(U511="","",U511/(Summary!$B$3+T511))</f>
      </c>
    </row>
    <row r="512" spans="1:22" x14ac:dyDescent="0.25">
      <c r="A512" s="4"/>
      <c r="B512" s="4"/>
      <c r="C512" s="5"/>
      <c r="D512" s="5"/>
      <c r="E512" s="5"/>
      <c r="F512" s="5"/>
      <c r="G512" s="5"/>
      <c r="H512" s="5"/>
      <c r="I512" s="6">
        <f>IF(OR(F512="",G512=""),"",(G512-F512)*E512*H512*IF(D512="Short",-1,1))</f>
      </c>
      <c r="J512" s="7"/>
      <c r="K512" s="6">
        <f>IF(I512="","",I512-J512)</f>
      </c>
      <c r="L512" s="8"/>
      <c r="M512" s="9">
        <f>IF(OR(K512="",L512="",L512=0),"",K512/L512)</f>
      </c>
      <c r="N512">
        <f>IF(K512="","",IF(K512&gt;0,"Win",IF(K512&lt;0,"Loss","Scratch")))</f>
      </c>
      <c r="O512" s="5"/>
      <c r="P512" s="5"/>
      <c r="Q512" s="5"/>
      <c r="R512" s="5"/>
      <c r="S512" s="10">
        <f>IF(K512="","",SUM(K$2:K512))</f>
      </c>
      <c r="T512" s="10">
        <f>IF(S512="","",MAX(0,MAX(S$2:S512)))</f>
      </c>
      <c r="U512" s="10">
        <f>IF(S512="","",S512-T512)</f>
      </c>
      <c r="V512" s="11">
        <f>IF(U512="","",U512/(Summary!$B$3+T512))</f>
      </c>
    </row>
    <row r="513" spans="1:22" x14ac:dyDescent="0.25">
      <c r="A513" s="4"/>
      <c r="B513" s="4"/>
      <c r="C513" s="5"/>
      <c r="D513" s="5"/>
      <c r="E513" s="5"/>
      <c r="F513" s="5"/>
      <c r="G513" s="5"/>
      <c r="H513" s="5"/>
      <c r="I513" s="6">
        <f>IF(OR(F513="",G513=""),"",(G513-F513)*E513*H513*IF(D513="Short",-1,1))</f>
      </c>
      <c r="J513" s="7"/>
      <c r="K513" s="6">
        <f>IF(I513="","",I513-J513)</f>
      </c>
      <c r="L513" s="8"/>
      <c r="M513" s="9">
        <f>IF(OR(K513="",L513="",L513=0),"",K513/L513)</f>
      </c>
      <c r="N513">
        <f>IF(K513="","",IF(K513&gt;0,"Win",IF(K513&lt;0,"Loss","Scratch")))</f>
      </c>
      <c r="O513" s="5"/>
      <c r="P513" s="5"/>
      <c r="Q513" s="5"/>
      <c r="R513" s="5"/>
      <c r="S513" s="10">
        <f>IF(K513="","",SUM(K$2:K513))</f>
      </c>
      <c r="T513" s="10">
        <f>IF(S513="","",MAX(0,MAX(S$2:S513)))</f>
      </c>
      <c r="U513" s="10">
        <f>IF(S513="","",S513-T513)</f>
      </c>
      <c r="V513" s="11">
        <f>IF(U513="","",U513/(Summary!$B$3+T513))</f>
      </c>
    </row>
    <row r="514" spans="1:22" x14ac:dyDescent="0.25">
      <c r="A514" s="4"/>
      <c r="B514" s="4"/>
      <c r="C514" s="5"/>
      <c r="D514" s="5"/>
      <c r="E514" s="5"/>
      <c r="F514" s="5"/>
      <c r="G514" s="5"/>
      <c r="H514" s="5"/>
      <c r="I514" s="6">
        <f>IF(OR(F514="",G514=""),"",(G514-F514)*E514*H514*IF(D514="Short",-1,1))</f>
      </c>
      <c r="J514" s="7"/>
      <c r="K514" s="6">
        <f>IF(I514="","",I514-J514)</f>
      </c>
      <c r="L514" s="8"/>
      <c r="M514" s="9">
        <f>IF(OR(K514="",L514="",L514=0),"",K514/L514)</f>
      </c>
      <c r="N514">
        <f>IF(K514="","",IF(K514&gt;0,"Win",IF(K514&lt;0,"Loss","Scratch")))</f>
      </c>
      <c r="O514" s="5"/>
      <c r="P514" s="5"/>
      <c r="Q514" s="5"/>
      <c r="R514" s="5"/>
      <c r="S514" s="10">
        <f>IF(K514="","",SUM(K$2:K514))</f>
      </c>
      <c r="T514" s="10">
        <f>IF(S514="","",MAX(0,MAX(S$2:S514)))</f>
      </c>
      <c r="U514" s="10">
        <f>IF(S514="","",S514-T514)</f>
      </c>
      <c r="V514" s="11">
        <f>IF(U514="","",U514/(Summary!$B$3+T514))</f>
      </c>
    </row>
    <row r="515" spans="1:22" x14ac:dyDescent="0.25">
      <c r="A515" s="4"/>
      <c r="B515" s="4"/>
      <c r="C515" s="5"/>
      <c r="D515" s="5"/>
      <c r="E515" s="5"/>
      <c r="F515" s="5"/>
      <c r="G515" s="5"/>
      <c r="H515" s="5"/>
      <c r="I515" s="6">
        <f>IF(OR(F515="",G515=""),"",(G515-F515)*E515*H515*IF(D515="Short",-1,1))</f>
      </c>
      <c r="J515" s="7"/>
      <c r="K515" s="6">
        <f>IF(I515="","",I515-J515)</f>
      </c>
      <c r="L515" s="8"/>
      <c r="M515" s="9">
        <f>IF(OR(K515="",L515="",L515=0),"",K515/L515)</f>
      </c>
      <c r="N515">
        <f>IF(K515="","",IF(K515&gt;0,"Win",IF(K515&lt;0,"Loss","Scratch")))</f>
      </c>
      <c r="O515" s="5"/>
      <c r="P515" s="5"/>
      <c r="Q515" s="5"/>
      <c r="R515" s="5"/>
      <c r="S515" s="10">
        <f>IF(K515="","",SUM(K$2:K515))</f>
      </c>
      <c r="T515" s="10">
        <f>IF(S515="","",MAX(0,MAX(S$2:S515)))</f>
      </c>
      <c r="U515" s="10">
        <f>IF(S515="","",S515-T515)</f>
      </c>
      <c r="V515" s="11">
        <f>IF(U515="","",U515/(Summary!$B$3+T515))</f>
      </c>
    </row>
    <row r="516" spans="1:22" x14ac:dyDescent="0.25">
      <c r="A516" s="4"/>
      <c r="B516" s="4"/>
      <c r="C516" s="5"/>
      <c r="D516" s="5"/>
      <c r="E516" s="5"/>
      <c r="F516" s="5"/>
      <c r="G516" s="5"/>
      <c r="H516" s="5"/>
      <c r="I516" s="6">
        <f>IF(OR(F516="",G516=""),"",(G516-F516)*E516*H516*IF(D516="Short",-1,1))</f>
      </c>
      <c r="J516" s="7"/>
      <c r="K516" s="6">
        <f>IF(I516="","",I516-J516)</f>
      </c>
      <c r="L516" s="8"/>
      <c r="M516" s="9">
        <f>IF(OR(K516="",L516="",L516=0),"",K516/L516)</f>
      </c>
      <c r="N516">
        <f>IF(K516="","",IF(K516&gt;0,"Win",IF(K516&lt;0,"Loss","Scratch")))</f>
      </c>
      <c r="O516" s="5"/>
      <c r="P516" s="5"/>
      <c r="Q516" s="5"/>
      <c r="R516" s="5"/>
      <c r="S516" s="10">
        <f>IF(K516="","",SUM(K$2:K516))</f>
      </c>
      <c r="T516" s="10">
        <f>IF(S516="","",MAX(0,MAX(S$2:S516)))</f>
      </c>
      <c r="U516" s="10">
        <f>IF(S516="","",S516-T516)</f>
      </c>
      <c r="V516" s="11">
        <f>IF(U516="","",U516/(Summary!$B$3+T516))</f>
      </c>
    </row>
    <row r="517" spans="1:22" x14ac:dyDescent="0.25">
      <c r="A517" s="4"/>
      <c r="B517" s="4"/>
      <c r="C517" s="5"/>
      <c r="D517" s="5"/>
      <c r="E517" s="5"/>
      <c r="F517" s="5"/>
      <c r="G517" s="5"/>
      <c r="H517" s="5"/>
      <c r="I517" s="6">
        <f>IF(OR(F517="",G517=""),"",(G517-F517)*E517*H517*IF(D517="Short",-1,1))</f>
      </c>
      <c r="J517" s="7"/>
      <c r="K517" s="6">
        <f>IF(I517="","",I517-J517)</f>
      </c>
      <c r="L517" s="8"/>
      <c r="M517" s="9">
        <f>IF(OR(K517="",L517="",L517=0),"",K517/L517)</f>
      </c>
      <c r="N517">
        <f>IF(K517="","",IF(K517&gt;0,"Win",IF(K517&lt;0,"Loss","Scratch")))</f>
      </c>
      <c r="O517" s="5"/>
      <c r="P517" s="5"/>
      <c r="Q517" s="5"/>
      <c r="R517" s="5"/>
      <c r="S517" s="10">
        <f>IF(K517="","",SUM(K$2:K517))</f>
      </c>
      <c r="T517" s="10">
        <f>IF(S517="","",MAX(0,MAX(S$2:S517)))</f>
      </c>
      <c r="U517" s="10">
        <f>IF(S517="","",S517-T517)</f>
      </c>
      <c r="V517" s="11">
        <f>IF(U517="","",U517/(Summary!$B$3+T517))</f>
      </c>
    </row>
    <row r="518" spans="1:22" x14ac:dyDescent="0.25">
      <c r="A518" s="4"/>
      <c r="B518" s="4"/>
      <c r="C518" s="5"/>
      <c r="D518" s="5"/>
      <c r="E518" s="5"/>
      <c r="F518" s="5"/>
      <c r="G518" s="5"/>
      <c r="H518" s="5"/>
      <c r="I518" s="6">
        <f>IF(OR(F518="",G518=""),"",(G518-F518)*E518*H518*IF(D518="Short",-1,1))</f>
      </c>
      <c r="J518" s="7"/>
      <c r="K518" s="6">
        <f>IF(I518="","",I518-J518)</f>
      </c>
      <c r="L518" s="8"/>
      <c r="M518" s="9">
        <f>IF(OR(K518="",L518="",L518=0),"",K518/L518)</f>
      </c>
      <c r="N518">
        <f>IF(K518="","",IF(K518&gt;0,"Win",IF(K518&lt;0,"Loss","Scratch")))</f>
      </c>
      <c r="O518" s="5"/>
      <c r="P518" s="5"/>
      <c r="Q518" s="5"/>
      <c r="R518" s="5"/>
      <c r="S518" s="10">
        <f>IF(K518="","",SUM(K$2:K518))</f>
      </c>
      <c r="T518" s="10">
        <f>IF(S518="","",MAX(0,MAX(S$2:S518)))</f>
      </c>
      <c r="U518" s="10">
        <f>IF(S518="","",S518-T518)</f>
      </c>
      <c r="V518" s="11">
        <f>IF(U518="","",U518/(Summary!$B$3+T518))</f>
      </c>
    </row>
    <row r="519" spans="1:22" x14ac:dyDescent="0.25">
      <c r="A519" s="4"/>
      <c r="B519" s="4"/>
      <c r="C519" s="5"/>
      <c r="D519" s="5"/>
      <c r="E519" s="5"/>
      <c r="F519" s="5"/>
      <c r="G519" s="5"/>
      <c r="H519" s="5"/>
      <c r="I519" s="6">
        <f>IF(OR(F519="",G519=""),"",(G519-F519)*E519*H519*IF(D519="Short",-1,1))</f>
      </c>
      <c r="J519" s="7"/>
      <c r="K519" s="6">
        <f>IF(I519="","",I519-J519)</f>
      </c>
      <c r="L519" s="8"/>
      <c r="M519" s="9">
        <f>IF(OR(K519="",L519="",L519=0),"",K519/L519)</f>
      </c>
      <c r="N519">
        <f>IF(K519="","",IF(K519&gt;0,"Win",IF(K519&lt;0,"Loss","Scratch")))</f>
      </c>
      <c r="O519" s="5"/>
      <c r="P519" s="5"/>
      <c r="Q519" s="5"/>
      <c r="R519" s="5"/>
      <c r="S519" s="10">
        <f>IF(K519="","",SUM(K$2:K519))</f>
      </c>
      <c r="T519" s="10">
        <f>IF(S519="","",MAX(0,MAX(S$2:S519)))</f>
      </c>
      <c r="U519" s="10">
        <f>IF(S519="","",S519-T519)</f>
      </c>
      <c r="V519" s="11">
        <f>IF(U519="","",U519/(Summary!$B$3+T519))</f>
      </c>
    </row>
    <row r="520" spans="1:22" x14ac:dyDescent="0.25">
      <c r="A520" s="4"/>
      <c r="B520" s="4"/>
      <c r="C520" s="5"/>
      <c r="D520" s="5"/>
      <c r="E520" s="5"/>
      <c r="F520" s="5"/>
      <c r="G520" s="5"/>
      <c r="H520" s="5"/>
      <c r="I520" s="6">
        <f>IF(OR(F520="",G520=""),"",(G520-F520)*E520*H520*IF(D520="Short",-1,1))</f>
      </c>
      <c r="J520" s="7"/>
      <c r="K520" s="6">
        <f>IF(I520="","",I520-J520)</f>
      </c>
      <c r="L520" s="8"/>
      <c r="M520" s="9">
        <f>IF(OR(K520="",L520="",L520=0),"",K520/L520)</f>
      </c>
      <c r="N520">
        <f>IF(K520="","",IF(K520&gt;0,"Win",IF(K520&lt;0,"Loss","Scratch")))</f>
      </c>
      <c r="O520" s="5"/>
      <c r="P520" s="5"/>
      <c r="Q520" s="5"/>
      <c r="R520" s="5"/>
      <c r="S520" s="10">
        <f>IF(K520="","",SUM(K$2:K520))</f>
      </c>
      <c r="T520" s="10">
        <f>IF(S520="","",MAX(0,MAX(S$2:S520)))</f>
      </c>
      <c r="U520" s="10">
        <f>IF(S520="","",S520-T520)</f>
      </c>
      <c r="V520" s="11">
        <f>IF(U520="","",U520/(Summary!$B$3+T520))</f>
      </c>
    </row>
    <row r="521" spans="1:22" x14ac:dyDescent="0.25">
      <c r="A521" s="4"/>
      <c r="B521" s="4"/>
      <c r="C521" s="5"/>
      <c r="D521" s="5"/>
      <c r="E521" s="5"/>
      <c r="F521" s="5"/>
      <c r="G521" s="5"/>
      <c r="H521" s="5"/>
      <c r="I521" s="6">
        <f>IF(OR(F521="",G521=""),"",(G521-F521)*E521*H521*IF(D521="Short",-1,1))</f>
      </c>
      <c r="J521" s="7"/>
      <c r="K521" s="6">
        <f>IF(I521="","",I521-J521)</f>
      </c>
      <c r="L521" s="8"/>
      <c r="M521" s="9">
        <f>IF(OR(K521="",L521="",L521=0),"",K521/L521)</f>
      </c>
      <c r="N521">
        <f>IF(K521="","",IF(K521&gt;0,"Win",IF(K521&lt;0,"Loss","Scratch")))</f>
      </c>
      <c r="O521" s="5"/>
      <c r="P521" s="5"/>
      <c r="Q521" s="5"/>
      <c r="R521" s="5"/>
      <c r="S521" s="10">
        <f>IF(K521="","",SUM(K$2:K521))</f>
      </c>
      <c r="T521" s="10">
        <f>IF(S521="","",MAX(0,MAX(S$2:S521)))</f>
      </c>
      <c r="U521" s="10">
        <f>IF(S521="","",S521-T521)</f>
      </c>
      <c r="V521" s="11">
        <f>IF(U521="","",U521/(Summary!$B$3+T521))</f>
      </c>
    </row>
    <row r="522" spans="1:22" x14ac:dyDescent="0.25">
      <c r="A522" s="4"/>
      <c r="B522" s="4"/>
      <c r="C522" s="5"/>
      <c r="D522" s="5"/>
      <c r="E522" s="5"/>
      <c r="F522" s="5"/>
      <c r="G522" s="5"/>
      <c r="H522" s="5"/>
      <c r="I522" s="6">
        <f>IF(OR(F522="",G522=""),"",(G522-F522)*E522*H522*IF(D522="Short",-1,1))</f>
      </c>
      <c r="J522" s="7"/>
      <c r="K522" s="6">
        <f>IF(I522="","",I522-J522)</f>
      </c>
      <c r="L522" s="8"/>
      <c r="M522" s="9">
        <f>IF(OR(K522="",L522="",L522=0),"",K522/L522)</f>
      </c>
      <c r="N522">
        <f>IF(K522="","",IF(K522&gt;0,"Win",IF(K522&lt;0,"Loss","Scratch")))</f>
      </c>
      <c r="O522" s="5"/>
      <c r="P522" s="5"/>
      <c r="Q522" s="5"/>
      <c r="R522" s="5"/>
      <c r="S522" s="10">
        <f>IF(K522="","",SUM(K$2:K522))</f>
      </c>
      <c r="T522" s="10">
        <f>IF(S522="","",MAX(0,MAX(S$2:S522)))</f>
      </c>
      <c r="U522" s="10">
        <f>IF(S522="","",S522-T522)</f>
      </c>
      <c r="V522" s="11">
        <f>IF(U522="","",U522/(Summary!$B$3+T522))</f>
      </c>
    </row>
    <row r="523" spans="1:22" x14ac:dyDescent="0.25">
      <c r="A523" s="4"/>
      <c r="B523" s="4"/>
      <c r="C523" s="5"/>
      <c r="D523" s="5"/>
      <c r="E523" s="5"/>
      <c r="F523" s="5"/>
      <c r="G523" s="5"/>
      <c r="H523" s="5"/>
      <c r="I523" s="6">
        <f>IF(OR(F523="",G523=""),"",(G523-F523)*E523*H523*IF(D523="Short",-1,1))</f>
      </c>
      <c r="J523" s="7"/>
      <c r="K523" s="6">
        <f>IF(I523="","",I523-J523)</f>
      </c>
      <c r="L523" s="8"/>
      <c r="M523" s="9">
        <f>IF(OR(K523="",L523="",L523=0),"",K523/L523)</f>
      </c>
      <c r="N523">
        <f>IF(K523="","",IF(K523&gt;0,"Win",IF(K523&lt;0,"Loss","Scratch")))</f>
      </c>
      <c r="O523" s="5"/>
      <c r="P523" s="5"/>
      <c r="Q523" s="5"/>
      <c r="R523" s="5"/>
      <c r="S523" s="10">
        <f>IF(K523="","",SUM(K$2:K523))</f>
      </c>
      <c r="T523" s="10">
        <f>IF(S523="","",MAX(0,MAX(S$2:S523)))</f>
      </c>
      <c r="U523" s="10">
        <f>IF(S523="","",S523-T523)</f>
      </c>
      <c r="V523" s="11">
        <f>IF(U523="","",U523/(Summary!$B$3+T523))</f>
      </c>
    </row>
    <row r="524" spans="1:22" x14ac:dyDescent="0.25">
      <c r="A524" s="4"/>
      <c r="B524" s="4"/>
      <c r="C524" s="5"/>
      <c r="D524" s="5"/>
      <c r="E524" s="5"/>
      <c r="F524" s="5"/>
      <c r="G524" s="5"/>
      <c r="H524" s="5"/>
      <c r="I524" s="6">
        <f>IF(OR(F524="",G524=""),"",(G524-F524)*E524*H524*IF(D524="Short",-1,1))</f>
      </c>
      <c r="J524" s="7"/>
      <c r="K524" s="6">
        <f>IF(I524="","",I524-J524)</f>
      </c>
      <c r="L524" s="8"/>
      <c r="M524" s="9">
        <f>IF(OR(K524="",L524="",L524=0),"",K524/L524)</f>
      </c>
      <c r="N524">
        <f>IF(K524="","",IF(K524&gt;0,"Win",IF(K524&lt;0,"Loss","Scratch")))</f>
      </c>
      <c r="O524" s="5"/>
      <c r="P524" s="5"/>
      <c r="Q524" s="5"/>
      <c r="R524" s="5"/>
      <c r="S524" s="10">
        <f>IF(K524="","",SUM(K$2:K524))</f>
      </c>
      <c r="T524" s="10">
        <f>IF(S524="","",MAX(0,MAX(S$2:S524)))</f>
      </c>
      <c r="U524" s="10">
        <f>IF(S524="","",S524-T524)</f>
      </c>
      <c r="V524" s="11">
        <f>IF(U524="","",U524/(Summary!$B$3+T524))</f>
      </c>
    </row>
    <row r="525" spans="1:22" x14ac:dyDescent="0.25">
      <c r="A525" s="4"/>
      <c r="B525" s="4"/>
      <c r="C525" s="5"/>
      <c r="D525" s="5"/>
      <c r="E525" s="5"/>
      <c r="F525" s="5"/>
      <c r="G525" s="5"/>
      <c r="H525" s="5"/>
      <c r="I525" s="6">
        <f>IF(OR(F525="",G525=""),"",(G525-F525)*E525*H525*IF(D525="Short",-1,1))</f>
      </c>
      <c r="J525" s="7"/>
      <c r="K525" s="6">
        <f>IF(I525="","",I525-J525)</f>
      </c>
      <c r="L525" s="8"/>
      <c r="M525" s="9">
        <f>IF(OR(K525="",L525="",L525=0),"",K525/L525)</f>
      </c>
      <c r="N525">
        <f>IF(K525="","",IF(K525&gt;0,"Win",IF(K525&lt;0,"Loss","Scratch")))</f>
      </c>
      <c r="O525" s="5"/>
      <c r="P525" s="5"/>
      <c r="Q525" s="5"/>
      <c r="R525" s="5"/>
      <c r="S525" s="10">
        <f>IF(K525="","",SUM(K$2:K525))</f>
      </c>
      <c r="T525" s="10">
        <f>IF(S525="","",MAX(0,MAX(S$2:S525)))</f>
      </c>
      <c r="U525" s="10">
        <f>IF(S525="","",S525-T525)</f>
      </c>
      <c r="V525" s="11">
        <f>IF(U525="","",U525/(Summary!$B$3+T525))</f>
      </c>
    </row>
    <row r="526" spans="1:22" x14ac:dyDescent="0.25">
      <c r="A526" s="4"/>
      <c r="B526" s="4"/>
      <c r="C526" s="5"/>
      <c r="D526" s="5"/>
      <c r="E526" s="5"/>
      <c r="F526" s="5"/>
      <c r="G526" s="5"/>
      <c r="H526" s="5"/>
      <c r="I526" s="6">
        <f>IF(OR(F526="",G526=""),"",(G526-F526)*E526*H526*IF(D526="Short",-1,1))</f>
      </c>
      <c r="J526" s="7"/>
      <c r="K526" s="6">
        <f>IF(I526="","",I526-J526)</f>
      </c>
      <c r="L526" s="8"/>
      <c r="M526" s="9">
        <f>IF(OR(K526="",L526="",L526=0),"",K526/L526)</f>
      </c>
      <c r="N526">
        <f>IF(K526="","",IF(K526&gt;0,"Win",IF(K526&lt;0,"Loss","Scratch")))</f>
      </c>
      <c r="O526" s="5"/>
      <c r="P526" s="5"/>
      <c r="Q526" s="5"/>
      <c r="R526" s="5"/>
      <c r="S526" s="10">
        <f>IF(K526="","",SUM(K$2:K526))</f>
      </c>
      <c r="T526" s="10">
        <f>IF(S526="","",MAX(0,MAX(S$2:S526)))</f>
      </c>
      <c r="U526" s="10">
        <f>IF(S526="","",S526-T526)</f>
      </c>
      <c r="V526" s="11">
        <f>IF(U526="","",U526/(Summary!$B$3+T526))</f>
      </c>
    </row>
    <row r="527" spans="1:22" x14ac:dyDescent="0.25">
      <c r="A527" s="4"/>
      <c r="B527" s="4"/>
      <c r="C527" s="5"/>
      <c r="D527" s="5"/>
      <c r="E527" s="5"/>
      <c r="F527" s="5"/>
      <c r="G527" s="5"/>
      <c r="H527" s="5"/>
      <c r="I527" s="6">
        <f>IF(OR(F527="",G527=""),"",(G527-F527)*E527*H527*IF(D527="Short",-1,1))</f>
      </c>
      <c r="J527" s="7"/>
      <c r="K527" s="6">
        <f>IF(I527="","",I527-J527)</f>
      </c>
      <c r="L527" s="8"/>
      <c r="M527" s="9">
        <f>IF(OR(K527="",L527="",L527=0),"",K527/L527)</f>
      </c>
      <c r="N527">
        <f>IF(K527="","",IF(K527&gt;0,"Win",IF(K527&lt;0,"Loss","Scratch")))</f>
      </c>
      <c r="O527" s="5"/>
      <c r="P527" s="5"/>
      <c r="Q527" s="5"/>
      <c r="R527" s="5"/>
      <c r="S527" s="10">
        <f>IF(K527="","",SUM(K$2:K527))</f>
      </c>
      <c r="T527" s="10">
        <f>IF(S527="","",MAX(0,MAX(S$2:S527)))</f>
      </c>
      <c r="U527" s="10">
        <f>IF(S527="","",S527-T527)</f>
      </c>
      <c r="V527" s="11">
        <f>IF(U527="","",U527/(Summary!$B$3+T527))</f>
      </c>
    </row>
    <row r="528" spans="1:22" x14ac:dyDescent="0.25">
      <c r="A528" s="4"/>
      <c r="B528" s="4"/>
      <c r="C528" s="5"/>
      <c r="D528" s="5"/>
      <c r="E528" s="5"/>
      <c r="F528" s="5"/>
      <c r="G528" s="5"/>
      <c r="H528" s="5"/>
      <c r="I528" s="6">
        <f>IF(OR(F528="",G528=""),"",(G528-F528)*E528*H528*IF(D528="Short",-1,1))</f>
      </c>
      <c r="J528" s="7"/>
      <c r="K528" s="6">
        <f>IF(I528="","",I528-J528)</f>
      </c>
      <c r="L528" s="8"/>
      <c r="M528" s="9">
        <f>IF(OR(K528="",L528="",L528=0),"",K528/L528)</f>
      </c>
      <c r="N528">
        <f>IF(K528="","",IF(K528&gt;0,"Win",IF(K528&lt;0,"Loss","Scratch")))</f>
      </c>
      <c r="O528" s="5"/>
      <c r="P528" s="5"/>
      <c r="Q528" s="5"/>
      <c r="R528" s="5"/>
      <c r="S528" s="10">
        <f>IF(K528="","",SUM(K$2:K528))</f>
      </c>
      <c r="T528" s="10">
        <f>IF(S528="","",MAX(0,MAX(S$2:S528)))</f>
      </c>
      <c r="U528" s="10">
        <f>IF(S528="","",S528-T528)</f>
      </c>
      <c r="V528" s="11">
        <f>IF(U528="","",U528/(Summary!$B$3+T528))</f>
      </c>
    </row>
    <row r="529" spans="1:22" x14ac:dyDescent="0.25">
      <c r="A529" s="4"/>
      <c r="B529" s="4"/>
      <c r="C529" s="5"/>
      <c r="D529" s="5"/>
      <c r="E529" s="5"/>
      <c r="F529" s="5"/>
      <c r="G529" s="5"/>
      <c r="H529" s="5"/>
      <c r="I529" s="6">
        <f>IF(OR(F529="",G529=""),"",(G529-F529)*E529*H529*IF(D529="Short",-1,1))</f>
      </c>
      <c r="J529" s="7"/>
      <c r="K529" s="6">
        <f>IF(I529="","",I529-J529)</f>
      </c>
      <c r="L529" s="8"/>
      <c r="M529" s="9">
        <f>IF(OR(K529="",L529="",L529=0),"",K529/L529)</f>
      </c>
      <c r="N529">
        <f>IF(K529="","",IF(K529&gt;0,"Win",IF(K529&lt;0,"Loss","Scratch")))</f>
      </c>
      <c r="O529" s="5"/>
      <c r="P529" s="5"/>
      <c r="Q529" s="5"/>
      <c r="R529" s="5"/>
      <c r="S529" s="10">
        <f>IF(K529="","",SUM(K$2:K529))</f>
      </c>
      <c r="T529" s="10">
        <f>IF(S529="","",MAX(0,MAX(S$2:S529)))</f>
      </c>
      <c r="U529" s="10">
        <f>IF(S529="","",S529-T529)</f>
      </c>
      <c r="V529" s="11">
        <f>IF(U529="","",U529/(Summary!$B$3+T529))</f>
      </c>
    </row>
    <row r="530" spans="1:22" x14ac:dyDescent="0.25">
      <c r="A530" s="4"/>
      <c r="B530" s="4"/>
      <c r="C530" s="5"/>
      <c r="D530" s="5"/>
      <c r="E530" s="5"/>
      <c r="F530" s="5"/>
      <c r="G530" s="5"/>
      <c r="H530" s="5"/>
      <c r="I530" s="6">
        <f>IF(OR(F530="",G530=""),"",(G530-F530)*E530*H530*IF(D530="Short",-1,1))</f>
      </c>
      <c r="J530" s="7"/>
      <c r="K530" s="6">
        <f>IF(I530="","",I530-J530)</f>
      </c>
      <c r="L530" s="8"/>
      <c r="M530" s="9">
        <f>IF(OR(K530="",L530="",L530=0),"",K530/L530)</f>
      </c>
      <c r="N530">
        <f>IF(K530="","",IF(K530&gt;0,"Win",IF(K530&lt;0,"Loss","Scratch")))</f>
      </c>
      <c r="O530" s="5"/>
      <c r="P530" s="5"/>
      <c r="Q530" s="5"/>
      <c r="R530" s="5"/>
      <c r="S530" s="10">
        <f>IF(K530="","",SUM(K$2:K530))</f>
      </c>
      <c r="T530" s="10">
        <f>IF(S530="","",MAX(0,MAX(S$2:S530)))</f>
      </c>
      <c r="U530" s="10">
        <f>IF(S530="","",S530-T530)</f>
      </c>
      <c r="V530" s="11">
        <f>IF(U530="","",U530/(Summary!$B$3+T530))</f>
      </c>
    </row>
    <row r="531" spans="1:22" x14ac:dyDescent="0.25">
      <c r="A531" s="4"/>
      <c r="B531" s="4"/>
      <c r="C531" s="5"/>
      <c r="D531" s="5"/>
      <c r="E531" s="5"/>
      <c r="F531" s="5"/>
      <c r="G531" s="5"/>
      <c r="H531" s="5"/>
      <c r="I531" s="6">
        <f>IF(OR(F531="",G531=""),"",(G531-F531)*E531*H531*IF(D531="Short",-1,1))</f>
      </c>
      <c r="J531" s="7"/>
      <c r="K531" s="6">
        <f>IF(I531="","",I531-J531)</f>
      </c>
      <c r="L531" s="8"/>
      <c r="M531" s="9">
        <f>IF(OR(K531="",L531="",L531=0),"",K531/L531)</f>
      </c>
      <c r="N531">
        <f>IF(K531="","",IF(K531&gt;0,"Win",IF(K531&lt;0,"Loss","Scratch")))</f>
      </c>
      <c r="O531" s="5"/>
      <c r="P531" s="5"/>
      <c r="Q531" s="5"/>
      <c r="R531" s="5"/>
      <c r="S531" s="10">
        <f>IF(K531="","",SUM(K$2:K531))</f>
      </c>
      <c r="T531" s="10">
        <f>IF(S531="","",MAX(0,MAX(S$2:S531)))</f>
      </c>
      <c r="U531" s="10">
        <f>IF(S531="","",S531-T531)</f>
      </c>
      <c r="V531" s="11">
        <f>IF(U531="","",U531/(Summary!$B$3+T531))</f>
      </c>
    </row>
    <row r="532" spans="1:22" x14ac:dyDescent="0.25">
      <c r="A532" s="4"/>
      <c r="B532" s="4"/>
      <c r="C532" s="5"/>
      <c r="D532" s="5"/>
      <c r="E532" s="5"/>
      <c r="F532" s="5"/>
      <c r="G532" s="5"/>
      <c r="H532" s="5"/>
      <c r="I532" s="6">
        <f>IF(OR(F532="",G532=""),"",(G532-F532)*E532*H532*IF(D532="Short",-1,1))</f>
      </c>
      <c r="J532" s="7"/>
      <c r="K532" s="6">
        <f>IF(I532="","",I532-J532)</f>
      </c>
      <c r="L532" s="8"/>
      <c r="M532" s="9">
        <f>IF(OR(K532="",L532="",L532=0),"",K532/L532)</f>
      </c>
      <c r="N532">
        <f>IF(K532="","",IF(K532&gt;0,"Win",IF(K532&lt;0,"Loss","Scratch")))</f>
      </c>
      <c r="O532" s="5"/>
      <c r="P532" s="5"/>
      <c r="Q532" s="5"/>
      <c r="R532" s="5"/>
      <c r="S532" s="10">
        <f>IF(K532="","",SUM(K$2:K532))</f>
      </c>
      <c r="T532" s="10">
        <f>IF(S532="","",MAX(0,MAX(S$2:S532)))</f>
      </c>
      <c r="U532" s="10">
        <f>IF(S532="","",S532-T532)</f>
      </c>
      <c r="V532" s="11">
        <f>IF(U532="","",U532/(Summary!$B$3+T532))</f>
      </c>
    </row>
    <row r="533" spans="1:22" x14ac:dyDescent="0.25">
      <c r="A533" s="4"/>
      <c r="B533" s="4"/>
      <c r="C533" s="5"/>
      <c r="D533" s="5"/>
      <c r="E533" s="5"/>
      <c r="F533" s="5"/>
      <c r="G533" s="5"/>
      <c r="H533" s="5"/>
      <c r="I533" s="6">
        <f>IF(OR(F533="",G533=""),"",(G533-F533)*E533*H533*IF(D533="Short",-1,1))</f>
      </c>
      <c r="J533" s="7"/>
      <c r="K533" s="6">
        <f>IF(I533="","",I533-J533)</f>
      </c>
      <c r="L533" s="8"/>
      <c r="M533" s="9">
        <f>IF(OR(K533="",L533="",L533=0),"",K533/L533)</f>
      </c>
      <c r="N533">
        <f>IF(K533="","",IF(K533&gt;0,"Win",IF(K533&lt;0,"Loss","Scratch")))</f>
      </c>
      <c r="O533" s="5"/>
      <c r="P533" s="5"/>
      <c r="Q533" s="5"/>
      <c r="R533" s="5"/>
      <c r="S533" s="10">
        <f>IF(K533="","",SUM(K$2:K533))</f>
      </c>
      <c r="T533" s="10">
        <f>IF(S533="","",MAX(0,MAX(S$2:S533)))</f>
      </c>
      <c r="U533" s="10">
        <f>IF(S533="","",S533-T533)</f>
      </c>
      <c r="V533" s="11">
        <f>IF(U533="","",U533/(Summary!$B$3+T533))</f>
      </c>
    </row>
    <row r="534" spans="1:22" x14ac:dyDescent="0.25">
      <c r="A534" s="4"/>
      <c r="B534" s="4"/>
      <c r="C534" s="5"/>
      <c r="D534" s="5"/>
      <c r="E534" s="5"/>
      <c r="F534" s="5"/>
      <c r="G534" s="5"/>
      <c r="H534" s="5"/>
      <c r="I534" s="6">
        <f>IF(OR(F534="",G534=""),"",(G534-F534)*E534*H534*IF(D534="Short",-1,1))</f>
      </c>
      <c r="J534" s="7"/>
      <c r="K534" s="6">
        <f>IF(I534="","",I534-J534)</f>
      </c>
      <c r="L534" s="8"/>
      <c r="M534" s="9">
        <f>IF(OR(K534="",L534="",L534=0),"",K534/L534)</f>
      </c>
      <c r="N534">
        <f>IF(K534="","",IF(K534&gt;0,"Win",IF(K534&lt;0,"Loss","Scratch")))</f>
      </c>
      <c r="O534" s="5"/>
      <c r="P534" s="5"/>
      <c r="Q534" s="5"/>
      <c r="R534" s="5"/>
      <c r="S534" s="10">
        <f>IF(K534="","",SUM(K$2:K534))</f>
      </c>
      <c r="T534" s="10">
        <f>IF(S534="","",MAX(0,MAX(S$2:S534)))</f>
      </c>
      <c r="U534" s="10">
        <f>IF(S534="","",S534-T534)</f>
      </c>
      <c r="V534" s="11">
        <f>IF(U534="","",U534/(Summary!$B$3+T534))</f>
      </c>
    </row>
    <row r="535" spans="1:22" x14ac:dyDescent="0.25">
      <c r="A535" s="4"/>
      <c r="B535" s="4"/>
      <c r="C535" s="5"/>
      <c r="D535" s="5"/>
      <c r="E535" s="5"/>
      <c r="F535" s="5"/>
      <c r="G535" s="5"/>
      <c r="H535" s="5"/>
      <c r="I535" s="6">
        <f>IF(OR(F535="",G535=""),"",(G535-F535)*E535*H535*IF(D535="Short",-1,1))</f>
      </c>
      <c r="J535" s="7"/>
      <c r="K535" s="6">
        <f>IF(I535="","",I535-J535)</f>
      </c>
      <c r="L535" s="8"/>
      <c r="M535" s="9">
        <f>IF(OR(K535="",L535="",L535=0),"",K535/L535)</f>
      </c>
      <c r="N535">
        <f>IF(K535="","",IF(K535&gt;0,"Win",IF(K535&lt;0,"Loss","Scratch")))</f>
      </c>
      <c r="O535" s="5"/>
      <c r="P535" s="5"/>
      <c r="Q535" s="5"/>
      <c r="R535" s="5"/>
      <c r="S535" s="10">
        <f>IF(K535="","",SUM(K$2:K535))</f>
      </c>
      <c r="T535" s="10">
        <f>IF(S535="","",MAX(0,MAX(S$2:S535)))</f>
      </c>
      <c r="U535" s="10">
        <f>IF(S535="","",S535-T535)</f>
      </c>
      <c r="V535" s="11">
        <f>IF(U535="","",U535/(Summary!$B$3+T535))</f>
      </c>
    </row>
    <row r="536" spans="1:22" x14ac:dyDescent="0.25">
      <c r="A536" s="4"/>
      <c r="B536" s="4"/>
      <c r="C536" s="5"/>
      <c r="D536" s="5"/>
      <c r="E536" s="5"/>
      <c r="F536" s="5"/>
      <c r="G536" s="5"/>
      <c r="H536" s="5"/>
      <c r="I536" s="6">
        <f>IF(OR(F536="",G536=""),"",(G536-F536)*E536*H536*IF(D536="Short",-1,1))</f>
      </c>
      <c r="J536" s="7"/>
      <c r="K536" s="6">
        <f>IF(I536="","",I536-J536)</f>
      </c>
      <c r="L536" s="8"/>
      <c r="M536" s="9">
        <f>IF(OR(K536="",L536="",L536=0),"",K536/L536)</f>
      </c>
      <c r="N536">
        <f>IF(K536="","",IF(K536&gt;0,"Win",IF(K536&lt;0,"Loss","Scratch")))</f>
      </c>
      <c r="O536" s="5"/>
      <c r="P536" s="5"/>
      <c r="Q536" s="5"/>
      <c r="R536" s="5"/>
      <c r="S536" s="10">
        <f>IF(K536="","",SUM(K$2:K536))</f>
      </c>
      <c r="T536" s="10">
        <f>IF(S536="","",MAX(0,MAX(S$2:S536)))</f>
      </c>
      <c r="U536" s="10">
        <f>IF(S536="","",S536-T536)</f>
      </c>
      <c r="V536" s="11">
        <f>IF(U536="","",U536/(Summary!$B$3+T536))</f>
      </c>
    </row>
    <row r="537" spans="1:22" x14ac:dyDescent="0.25">
      <c r="A537" s="4"/>
      <c r="B537" s="4"/>
      <c r="C537" s="5"/>
      <c r="D537" s="5"/>
      <c r="E537" s="5"/>
      <c r="F537" s="5"/>
      <c r="G537" s="5"/>
      <c r="H537" s="5"/>
      <c r="I537" s="6">
        <f>IF(OR(F537="",G537=""),"",(G537-F537)*E537*H537*IF(D537="Short",-1,1))</f>
      </c>
      <c r="J537" s="7"/>
      <c r="K537" s="6">
        <f>IF(I537="","",I537-J537)</f>
      </c>
      <c r="L537" s="8"/>
      <c r="M537" s="9">
        <f>IF(OR(K537="",L537="",L537=0),"",K537/L537)</f>
      </c>
      <c r="N537">
        <f>IF(K537="","",IF(K537&gt;0,"Win",IF(K537&lt;0,"Loss","Scratch")))</f>
      </c>
      <c r="O537" s="5"/>
      <c r="P537" s="5"/>
      <c r="Q537" s="5"/>
      <c r="R537" s="5"/>
      <c r="S537" s="10">
        <f>IF(K537="","",SUM(K$2:K537))</f>
      </c>
      <c r="T537" s="10">
        <f>IF(S537="","",MAX(0,MAX(S$2:S537)))</f>
      </c>
      <c r="U537" s="10">
        <f>IF(S537="","",S537-T537)</f>
      </c>
      <c r="V537" s="11">
        <f>IF(U537="","",U537/(Summary!$B$3+T537))</f>
      </c>
    </row>
    <row r="538" spans="1:22" x14ac:dyDescent="0.25">
      <c r="A538" s="4"/>
      <c r="B538" s="4"/>
      <c r="C538" s="5"/>
      <c r="D538" s="5"/>
      <c r="E538" s="5"/>
      <c r="F538" s="5"/>
      <c r="G538" s="5"/>
      <c r="H538" s="5"/>
      <c r="I538" s="6">
        <f>IF(OR(F538="",G538=""),"",(G538-F538)*E538*H538*IF(D538="Short",-1,1))</f>
      </c>
      <c r="J538" s="7"/>
      <c r="K538" s="6">
        <f>IF(I538="","",I538-J538)</f>
      </c>
      <c r="L538" s="8"/>
      <c r="M538" s="9">
        <f>IF(OR(K538="",L538="",L538=0),"",K538/L538)</f>
      </c>
      <c r="N538">
        <f>IF(K538="","",IF(K538&gt;0,"Win",IF(K538&lt;0,"Loss","Scratch")))</f>
      </c>
      <c r="O538" s="5"/>
      <c r="P538" s="5"/>
      <c r="Q538" s="5"/>
      <c r="R538" s="5"/>
      <c r="S538" s="10">
        <f>IF(K538="","",SUM(K$2:K538))</f>
      </c>
      <c r="T538" s="10">
        <f>IF(S538="","",MAX(0,MAX(S$2:S538)))</f>
      </c>
      <c r="U538" s="10">
        <f>IF(S538="","",S538-T538)</f>
      </c>
      <c r="V538" s="11">
        <f>IF(U538="","",U538/(Summary!$B$3+T538))</f>
      </c>
    </row>
    <row r="539" spans="1:22" x14ac:dyDescent="0.25">
      <c r="A539" s="4"/>
      <c r="B539" s="4"/>
      <c r="C539" s="5"/>
      <c r="D539" s="5"/>
      <c r="E539" s="5"/>
      <c r="F539" s="5"/>
      <c r="G539" s="5"/>
      <c r="H539" s="5"/>
      <c r="I539" s="6">
        <f>IF(OR(F539="",G539=""),"",(G539-F539)*E539*H539*IF(D539="Short",-1,1))</f>
      </c>
      <c r="J539" s="7"/>
      <c r="K539" s="6">
        <f>IF(I539="","",I539-J539)</f>
      </c>
      <c r="L539" s="8"/>
      <c r="M539" s="9">
        <f>IF(OR(K539="",L539="",L539=0),"",K539/L539)</f>
      </c>
      <c r="N539">
        <f>IF(K539="","",IF(K539&gt;0,"Win",IF(K539&lt;0,"Loss","Scratch")))</f>
      </c>
      <c r="O539" s="5"/>
      <c r="P539" s="5"/>
      <c r="Q539" s="5"/>
      <c r="R539" s="5"/>
      <c r="S539" s="10">
        <f>IF(K539="","",SUM(K$2:K539))</f>
      </c>
      <c r="T539" s="10">
        <f>IF(S539="","",MAX(0,MAX(S$2:S539)))</f>
      </c>
      <c r="U539" s="10">
        <f>IF(S539="","",S539-T539)</f>
      </c>
      <c r="V539" s="11">
        <f>IF(U539="","",U539/(Summary!$B$3+T539))</f>
      </c>
    </row>
    <row r="540" spans="1:22" x14ac:dyDescent="0.25">
      <c r="A540" s="4"/>
      <c r="B540" s="4"/>
      <c r="C540" s="5"/>
      <c r="D540" s="5"/>
      <c r="E540" s="5"/>
      <c r="F540" s="5"/>
      <c r="G540" s="5"/>
      <c r="H540" s="5"/>
      <c r="I540" s="6">
        <f>IF(OR(F540="",G540=""),"",(G540-F540)*E540*H540*IF(D540="Short",-1,1))</f>
      </c>
      <c r="J540" s="7"/>
      <c r="K540" s="6">
        <f>IF(I540="","",I540-J540)</f>
      </c>
      <c r="L540" s="8"/>
      <c r="M540" s="9">
        <f>IF(OR(K540="",L540="",L540=0),"",K540/L540)</f>
      </c>
      <c r="N540">
        <f>IF(K540="","",IF(K540&gt;0,"Win",IF(K540&lt;0,"Loss","Scratch")))</f>
      </c>
      <c r="O540" s="5"/>
      <c r="P540" s="5"/>
      <c r="Q540" s="5"/>
      <c r="R540" s="5"/>
      <c r="S540" s="10">
        <f>IF(K540="","",SUM(K$2:K540))</f>
      </c>
      <c r="T540" s="10">
        <f>IF(S540="","",MAX(0,MAX(S$2:S540)))</f>
      </c>
      <c r="U540" s="10">
        <f>IF(S540="","",S540-T540)</f>
      </c>
      <c r="V540" s="11">
        <f>IF(U540="","",U540/(Summary!$B$3+T540))</f>
      </c>
    </row>
    <row r="541" spans="1:22" x14ac:dyDescent="0.25">
      <c r="A541" s="4"/>
      <c r="B541" s="4"/>
      <c r="C541" s="5"/>
      <c r="D541" s="5"/>
      <c r="E541" s="5"/>
      <c r="F541" s="5"/>
      <c r="G541" s="5"/>
      <c r="H541" s="5"/>
      <c r="I541" s="6">
        <f>IF(OR(F541="",G541=""),"",(G541-F541)*E541*H541*IF(D541="Short",-1,1))</f>
      </c>
      <c r="J541" s="7"/>
      <c r="K541" s="6">
        <f>IF(I541="","",I541-J541)</f>
      </c>
      <c r="L541" s="8"/>
      <c r="M541" s="9">
        <f>IF(OR(K541="",L541="",L541=0),"",K541/L541)</f>
      </c>
      <c r="N541">
        <f>IF(K541="","",IF(K541&gt;0,"Win",IF(K541&lt;0,"Loss","Scratch")))</f>
      </c>
      <c r="O541" s="5"/>
      <c r="P541" s="5"/>
      <c r="Q541" s="5"/>
      <c r="R541" s="5"/>
      <c r="S541" s="10">
        <f>IF(K541="","",SUM(K$2:K541))</f>
      </c>
      <c r="T541" s="10">
        <f>IF(S541="","",MAX(0,MAX(S$2:S541)))</f>
      </c>
      <c r="U541" s="10">
        <f>IF(S541="","",S541-T541)</f>
      </c>
      <c r="V541" s="11">
        <f>IF(U541="","",U541/(Summary!$B$3+T541))</f>
      </c>
    </row>
    <row r="542" spans="1:22" x14ac:dyDescent="0.25">
      <c r="A542" s="4"/>
      <c r="B542" s="4"/>
      <c r="C542" s="5"/>
      <c r="D542" s="5"/>
      <c r="E542" s="5"/>
      <c r="F542" s="5"/>
      <c r="G542" s="5"/>
      <c r="H542" s="5"/>
      <c r="I542" s="6">
        <f>IF(OR(F542="",G542=""),"",(G542-F542)*E542*H542*IF(D542="Short",-1,1))</f>
      </c>
      <c r="J542" s="7"/>
      <c r="K542" s="6">
        <f>IF(I542="","",I542-J542)</f>
      </c>
      <c r="L542" s="8"/>
      <c r="M542" s="9">
        <f>IF(OR(K542="",L542="",L542=0),"",K542/L542)</f>
      </c>
      <c r="N542">
        <f>IF(K542="","",IF(K542&gt;0,"Win",IF(K542&lt;0,"Loss","Scratch")))</f>
      </c>
      <c r="O542" s="5"/>
      <c r="P542" s="5"/>
      <c r="Q542" s="5"/>
      <c r="R542" s="5"/>
      <c r="S542" s="10">
        <f>IF(K542="","",SUM(K$2:K542))</f>
      </c>
      <c r="T542" s="10">
        <f>IF(S542="","",MAX(0,MAX(S$2:S542)))</f>
      </c>
      <c r="U542" s="10">
        <f>IF(S542="","",S542-T542)</f>
      </c>
      <c r="V542" s="11">
        <f>IF(U542="","",U542/(Summary!$B$3+T542))</f>
      </c>
    </row>
    <row r="543" spans="1:22" x14ac:dyDescent="0.25">
      <c r="A543" s="4"/>
      <c r="B543" s="4"/>
      <c r="C543" s="5"/>
      <c r="D543" s="5"/>
      <c r="E543" s="5"/>
      <c r="F543" s="5"/>
      <c r="G543" s="5"/>
      <c r="H543" s="5"/>
      <c r="I543" s="6">
        <f>IF(OR(F543="",G543=""),"",(G543-F543)*E543*H543*IF(D543="Short",-1,1))</f>
      </c>
      <c r="J543" s="7"/>
      <c r="K543" s="6">
        <f>IF(I543="","",I543-J543)</f>
      </c>
      <c r="L543" s="8"/>
      <c r="M543" s="9">
        <f>IF(OR(K543="",L543="",L543=0),"",K543/L543)</f>
      </c>
      <c r="N543">
        <f>IF(K543="","",IF(K543&gt;0,"Win",IF(K543&lt;0,"Loss","Scratch")))</f>
      </c>
      <c r="O543" s="5"/>
      <c r="P543" s="5"/>
      <c r="Q543" s="5"/>
      <c r="R543" s="5"/>
      <c r="S543" s="10">
        <f>IF(K543="","",SUM(K$2:K543))</f>
      </c>
      <c r="T543" s="10">
        <f>IF(S543="","",MAX(0,MAX(S$2:S543)))</f>
      </c>
      <c r="U543" s="10">
        <f>IF(S543="","",S543-T543)</f>
      </c>
      <c r="V543" s="11">
        <f>IF(U543="","",U543/(Summary!$B$3+T543))</f>
      </c>
    </row>
    <row r="544" spans="1:22" x14ac:dyDescent="0.25">
      <c r="A544" s="4"/>
      <c r="B544" s="4"/>
      <c r="C544" s="5"/>
      <c r="D544" s="5"/>
      <c r="E544" s="5"/>
      <c r="F544" s="5"/>
      <c r="G544" s="5"/>
      <c r="H544" s="5"/>
      <c r="I544" s="6">
        <f>IF(OR(F544="",G544=""),"",(G544-F544)*E544*H544*IF(D544="Short",-1,1))</f>
      </c>
      <c r="J544" s="7"/>
      <c r="K544" s="6">
        <f>IF(I544="","",I544-J544)</f>
      </c>
      <c r="L544" s="8"/>
      <c r="M544" s="9">
        <f>IF(OR(K544="",L544="",L544=0),"",K544/L544)</f>
      </c>
      <c r="N544">
        <f>IF(K544="","",IF(K544&gt;0,"Win",IF(K544&lt;0,"Loss","Scratch")))</f>
      </c>
      <c r="O544" s="5"/>
      <c r="P544" s="5"/>
      <c r="Q544" s="5"/>
      <c r="R544" s="5"/>
      <c r="S544" s="10">
        <f>IF(K544="","",SUM(K$2:K544))</f>
      </c>
      <c r="T544" s="10">
        <f>IF(S544="","",MAX(0,MAX(S$2:S544)))</f>
      </c>
      <c r="U544" s="10">
        <f>IF(S544="","",S544-T544)</f>
      </c>
      <c r="V544" s="11">
        <f>IF(U544="","",U544/(Summary!$B$3+T544))</f>
      </c>
    </row>
    <row r="545" spans="1:22" x14ac:dyDescent="0.25">
      <c r="A545" s="4"/>
      <c r="B545" s="4"/>
      <c r="C545" s="5"/>
      <c r="D545" s="5"/>
      <c r="E545" s="5"/>
      <c r="F545" s="5"/>
      <c r="G545" s="5"/>
      <c r="H545" s="5"/>
      <c r="I545" s="6">
        <f>IF(OR(F545="",G545=""),"",(G545-F545)*E545*H545*IF(D545="Short",-1,1))</f>
      </c>
      <c r="J545" s="7"/>
      <c r="K545" s="6">
        <f>IF(I545="","",I545-J545)</f>
      </c>
      <c r="L545" s="8"/>
      <c r="M545" s="9">
        <f>IF(OR(K545="",L545="",L545=0),"",K545/L545)</f>
      </c>
      <c r="N545">
        <f>IF(K545="","",IF(K545&gt;0,"Win",IF(K545&lt;0,"Loss","Scratch")))</f>
      </c>
      <c r="O545" s="5"/>
      <c r="P545" s="5"/>
      <c r="Q545" s="5"/>
      <c r="R545" s="5"/>
      <c r="S545" s="10">
        <f>IF(K545="","",SUM(K$2:K545))</f>
      </c>
      <c r="T545" s="10">
        <f>IF(S545="","",MAX(0,MAX(S$2:S545)))</f>
      </c>
      <c r="U545" s="10">
        <f>IF(S545="","",S545-T545)</f>
      </c>
      <c r="V545" s="11">
        <f>IF(U545="","",U545/(Summary!$B$3+T545))</f>
      </c>
    </row>
    <row r="546" spans="1:22" x14ac:dyDescent="0.25">
      <c r="A546" s="4"/>
      <c r="B546" s="4"/>
      <c r="C546" s="5"/>
      <c r="D546" s="5"/>
      <c r="E546" s="5"/>
      <c r="F546" s="5"/>
      <c r="G546" s="5"/>
      <c r="H546" s="5"/>
      <c r="I546" s="6">
        <f>IF(OR(F546="",G546=""),"",(G546-F546)*E546*H546*IF(D546="Short",-1,1))</f>
      </c>
      <c r="J546" s="7"/>
      <c r="K546" s="6">
        <f>IF(I546="","",I546-J546)</f>
      </c>
      <c r="L546" s="8"/>
      <c r="M546" s="9">
        <f>IF(OR(K546="",L546="",L546=0),"",K546/L546)</f>
      </c>
      <c r="N546">
        <f>IF(K546="","",IF(K546&gt;0,"Win",IF(K546&lt;0,"Loss","Scratch")))</f>
      </c>
      <c r="O546" s="5"/>
      <c r="P546" s="5"/>
      <c r="Q546" s="5"/>
      <c r="R546" s="5"/>
      <c r="S546" s="10">
        <f>IF(K546="","",SUM(K$2:K546))</f>
      </c>
      <c r="T546" s="10">
        <f>IF(S546="","",MAX(0,MAX(S$2:S546)))</f>
      </c>
      <c r="U546" s="10">
        <f>IF(S546="","",S546-T546)</f>
      </c>
      <c r="V546" s="11">
        <f>IF(U546="","",U546/(Summary!$B$3+T546))</f>
      </c>
    </row>
    <row r="547" spans="1:22" x14ac:dyDescent="0.25">
      <c r="A547" s="4"/>
      <c r="B547" s="4"/>
      <c r="C547" s="5"/>
      <c r="D547" s="5"/>
      <c r="E547" s="5"/>
      <c r="F547" s="5"/>
      <c r="G547" s="5"/>
      <c r="H547" s="5"/>
      <c r="I547" s="6">
        <f>IF(OR(F547="",G547=""),"",(G547-F547)*E547*H547*IF(D547="Short",-1,1))</f>
      </c>
      <c r="J547" s="7"/>
      <c r="K547" s="6">
        <f>IF(I547="","",I547-J547)</f>
      </c>
      <c r="L547" s="8"/>
      <c r="M547" s="9">
        <f>IF(OR(K547="",L547="",L547=0),"",K547/L547)</f>
      </c>
      <c r="N547">
        <f>IF(K547="","",IF(K547&gt;0,"Win",IF(K547&lt;0,"Loss","Scratch")))</f>
      </c>
      <c r="O547" s="5"/>
      <c r="P547" s="5"/>
      <c r="Q547" s="5"/>
      <c r="R547" s="5"/>
      <c r="S547" s="10">
        <f>IF(K547="","",SUM(K$2:K547))</f>
      </c>
      <c r="T547" s="10">
        <f>IF(S547="","",MAX(0,MAX(S$2:S547)))</f>
      </c>
      <c r="U547" s="10">
        <f>IF(S547="","",S547-T547)</f>
      </c>
      <c r="V547" s="11">
        <f>IF(U547="","",U547/(Summary!$B$3+T547))</f>
      </c>
    </row>
    <row r="548" spans="1:22" x14ac:dyDescent="0.25">
      <c r="A548" s="4"/>
      <c r="B548" s="4"/>
      <c r="C548" s="5"/>
      <c r="D548" s="5"/>
      <c r="E548" s="5"/>
      <c r="F548" s="5"/>
      <c r="G548" s="5"/>
      <c r="H548" s="5"/>
      <c r="I548" s="6">
        <f>IF(OR(F548="",G548=""),"",(G548-F548)*E548*H548*IF(D548="Short",-1,1))</f>
      </c>
      <c r="J548" s="7"/>
      <c r="K548" s="6">
        <f>IF(I548="","",I548-J548)</f>
      </c>
      <c r="L548" s="8"/>
      <c r="M548" s="9">
        <f>IF(OR(K548="",L548="",L548=0),"",K548/L548)</f>
      </c>
      <c r="N548">
        <f>IF(K548="","",IF(K548&gt;0,"Win",IF(K548&lt;0,"Loss","Scratch")))</f>
      </c>
      <c r="O548" s="5"/>
      <c r="P548" s="5"/>
      <c r="Q548" s="5"/>
      <c r="R548" s="5"/>
      <c r="S548" s="10">
        <f>IF(K548="","",SUM(K$2:K548))</f>
      </c>
      <c r="T548" s="10">
        <f>IF(S548="","",MAX(0,MAX(S$2:S548)))</f>
      </c>
      <c r="U548" s="10">
        <f>IF(S548="","",S548-T548)</f>
      </c>
      <c r="V548" s="11">
        <f>IF(U548="","",U548/(Summary!$B$3+T548))</f>
      </c>
    </row>
    <row r="549" spans="1:22" x14ac:dyDescent="0.25">
      <c r="A549" s="4"/>
      <c r="B549" s="4"/>
      <c r="C549" s="5"/>
      <c r="D549" s="5"/>
      <c r="E549" s="5"/>
      <c r="F549" s="5"/>
      <c r="G549" s="5"/>
      <c r="H549" s="5"/>
      <c r="I549" s="6">
        <f>IF(OR(F549="",G549=""),"",(G549-F549)*E549*H549*IF(D549="Short",-1,1))</f>
      </c>
      <c r="J549" s="7"/>
      <c r="K549" s="6">
        <f>IF(I549="","",I549-J549)</f>
      </c>
      <c r="L549" s="8"/>
      <c r="M549" s="9">
        <f>IF(OR(K549="",L549="",L549=0),"",K549/L549)</f>
      </c>
      <c r="N549">
        <f>IF(K549="","",IF(K549&gt;0,"Win",IF(K549&lt;0,"Loss","Scratch")))</f>
      </c>
      <c r="O549" s="5"/>
      <c r="P549" s="5"/>
      <c r="Q549" s="5"/>
      <c r="R549" s="5"/>
      <c r="S549" s="10">
        <f>IF(K549="","",SUM(K$2:K549))</f>
      </c>
      <c r="T549" s="10">
        <f>IF(S549="","",MAX(0,MAX(S$2:S549)))</f>
      </c>
      <c r="U549" s="10">
        <f>IF(S549="","",S549-T549)</f>
      </c>
      <c r="V549" s="11">
        <f>IF(U549="","",U549/(Summary!$B$3+T549))</f>
      </c>
    </row>
    <row r="550" spans="1:22" x14ac:dyDescent="0.25">
      <c r="A550" s="4"/>
      <c r="B550" s="4"/>
      <c r="C550" s="5"/>
      <c r="D550" s="5"/>
      <c r="E550" s="5"/>
      <c r="F550" s="5"/>
      <c r="G550" s="5"/>
      <c r="H550" s="5"/>
      <c r="I550" s="6">
        <f>IF(OR(F550="",G550=""),"",(G550-F550)*E550*H550*IF(D550="Short",-1,1))</f>
      </c>
      <c r="J550" s="7"/>
      <c r="K550" s="6">
        <f>IF(I550="","",I550-J550)</f>
      </c>
      <c r="L550" s="8"/>
      <c r="M550" s="9">
        <f>IF(OR(K550="",L550="",L550=0),"",K550/L550)</f>
      </c>
      <c r="N550">
        <f>IF(K550="","",IF(K550&gt;0,"Win",IF(K550&lt;0,"Loss","Scratch")))</f>
      </c>
      <c r="O550" s="5"/>
      <c r="P550" s="5"/>
      <c r="Q550" s="5"/>
      <c r="R550" s="5"/>
      <c r="S550" s="10">
        <f>IF(K550="","",SUM(K$2:K550))</f>
      </c>
      <c r="T550" s="10">
        <f>IF(S550="","",MAX(0,MAX(S$2:S550)))</f>
      </c>
      <c r="U550" s="10">
        <f>IF(S550="","",S550-T550)</f>
      </c>
      <c r="V550" s="11">
        <f>IF(U550="","",U550/(Summary!$B$3+T550))</f>
      </c>
    </row>
    <row r="551" spans="1:22" x14ac:dyDescent="0.25">
      <c r="A551" s="4"/>
      <c r="B551" s="4"/>
      <c r="C551" s="5"/>
      <c r="D551" s="5"/>
      <c r="E551" s="5"/>
      <c r="F551" s="5"/>
      <c r="G551" s="5"/>
      <c r="H551" s="5"/>
      <c r="I551" s="6">
        <f>IF(OR(F551="",G551=""),"",(G551-F551)*E551*H551*IF(D551="Short",-1,1))</f>
      </c>
      <c r="J551" s="7"/>
      <c r="K551" s="6">
        <f>IF(I551="","",I551-J551)</f>
      </c>
      <c r="L551" s="8"/>
      <c r="M551" s="9">
        <f>IF(OR(K551="",L551="",L551=0),"",K551/L551)</f>
      </c>
      <c r="N551">
        <f>IF(K551="","",IF(K551&gt;0,"Win",IF(K551&lt;0,"Loss","Scratch")))</f>
      </c>
      <c r="O551" s="5"/>
      <c r="P551" s="5"/>
      <c r="Q551" s="5"/>
      <c r="R551" s="5"/>
      <c r="S551" s="10">
        <f>IF(K551="","",SUM(K$2:K551))</f>
      </c>
      <c r="T551" s="10">
        <f>IF(S551="","",MAX(0,MAX(S$2:S551)))</f>
      </c>
      <c r="U551" s="10">
        <f>IF(S551="","",S551-T551)</f>
      </c>
      <c r="V551" s="11">
        <f>IF(U551="","",U551/(Summary!$B$3+T551))</f>
      </c>
    </row>
    <row r="552" spans="1:22" x14ac:dyDescent="0.25">
      <c r="A552" s="4"/>
      <c r="B552" s="4"/>
      <c r="C552" s="5"/>
      <c r="D552" s="5"/>
      <c r="E552" s="5"/>
      <c r="F552" s="5"/>
      <c r="G552" s="5"/>
      <c r="H552" s="5"/>
      <c r="I552" s="6">
        <f>IF(OR(F552="",G552=""),"",(G552-F552)*E552*H552*IF(D552="Short",-1,1))</f>
      </c>
      <c r="J552" s="7"/>
      <c r="K552" s="6">
        <f>IF(I552="","",I552-J552)</f>
      </c>
      <c r="L552" s="8"/>
      <c r="M552" s="9">
        <f>IF(OR(K552="",L552="",L552=0),"",K552/L552)</f>
      </c>
      <c r="N552">
        <f>IF(K552="","",IF(K552&gt;0,"Win",IF(K552&lt;0,"Loss","Scratch")))</f>
      </c>
      <c r="O552" s="5"/>
      <c r="P552" s="5"/>
      <c r="Q552" s="5"/>
      <c r="R552" s="5"/>
      <c r="S552" s="10">
        <f>IF(K552="","",SUM(K$2:K552))</f>
      </c>
      <c r="T552" s="10">
        <f>IF(S552="","",MAX(0,MAX(S$2:S552)))</f>
      </c>
      <c r="U552" s="10">
        <f>IF(S552="","",S552-T552)</f>
      </c>
      <c r="V552" s="11">
        <f>IF(U552="","",U552/(Summary!$B$3+T552))</f>
      </c>
    </row>
    <row r="553" spans="1:22" x14ac:dyDescent="0.25">
      <c r="A553" s="4"/>
      <c r="B553" s="4"/>
      <c r="C553" s="5"/>
      <c r="D553" s="5"/>
      <c r="E553" s="5"/>
      <c r="F553" s="5"/>
      <c r="G553" s="5"/>
      <c r="H553" s="5"/>
      <c r="I553" s="6">
        <f>IF(OR(F553="",G553=""),"",(G553-F553)*E553*H553*IF(D553="Short",-1,1))</f>
      </c>
      <c r="J553" s="7"/>
      <c r="K553" s="6">
        <f>IF(I553="","",I553-J553)</f>
      </c>
      <c r="L553" s="8"/>
      <c r="M553" s="9">
        <f>IF(OR(K553="",L553="",L553=0),"",K553/L553)</f>
      </c>
      <c r="N553">
        <f>IF(K553="","",IF(K553&gt;0,"Win",IF(K553&lt;0,"Loss","Scratch")))</f>
      </c>
      <c r="O553" s="5"/>
      <c r="P553" s="5"/>
      <c r="Q553" s="5"/>
      <c r="R553" s="5"/>
      <c r="S553" s="10">
        <f>IF(K553="","",SUM(K$2:K553))</f>
      </c>
      <c r="T553" s="10">
        <f>IF(S553="","",MAX(0,MAX(S$2:S553)))</f>
      </c>
      <c r="U553" s="10">
        <f>IF(S553="","",S553-T553)</f>
      </c>
      <c r="V553" s="11">
        <f>IF(U553="","",U553/(Summary!$B$3+T553))</f>
      </c>
    </row>
    <row r="554" spans="1:22" x14ac:dyDescent="0.25">
      <c r="A554" s="4"/>
      <c r="B554" s="4"/>
      <c r="C554" s="5"/>
      <c r="D554" s="5"/>
      <c r="E554" s="5"/>
      <c r="F554" s="5"/>
      <c r="G554" s="5"/>
      <c r="H554" s="5"/>
      <c r="I554" s="6">
        <f>IF(OR(F554="",G554=""),"",(G554-F554)*E554*H554*IF(D554="Short",-1,1))</f>
      </c>
      <c r="J554" s="7"/>
      <c r="K554" s="6">
        <f>IF(I554="","",I554-J554)</f>
      </c>
      <c r="L554" s="8"/>
      <c r="M554" s="9">
        <f>IF(OR(K554="",L554="",L554=0),"",K554/L554)</f>
      </c>
      <c r="N554">
        <f>IF(K554="","",IF(K554&gt;0,"Win",IF(K554&lt;0,"Loss","Scratch")))</f>
      </c>
      <c r="O554" s="5"/>
      <c r="P554" s="5"/>
      <c r="Q554" s="5"/>
      <c r="R554" s="5"/>
      <c r="S554" s="10">
        <f>IF(K554="","",SUM(K$2:K554))</f>
      </c>
      <c r="T554" s="10">
        <f>IF(S554="","",MAX(0,MAX(S$2:S554)))</f>
      </c>
      <c r="U554" s="10">
        <f>IF(S554="","",S554-T554)</f>
      </c>
      <c r="V554" s="11">
        <f>IF(U554="","",U554/(Summary!$B$3+T554))</f>
      </c>
    </row>
    <row r="555" spans="1:22" x14ac:dyDescent="0.25">
      <c r="A555" s="4"/>
      <c r="B555" s="4"/>
      <c r="C555" s="5"/>
      <c r="D555" s="5"/>
      <c r="E555" s="5"/>
      <c r="F555" s="5"/>
      <c r="G555" s="5"/>
      <c r="H555" s="5"/>
      <c r="I555" s="6">
        <f>IF(OR(F555="",G555=""),"",(G555-F555)*E555*H555*IF(D555="Short",-1,1))</f>
      </c>
      <c r="J555" s="7"/>
      <c r="K555" s="6">
        <f>IF(I555="","",I555-J555)</f>
      </c>
      <c r="L555" s="8"/>
      <c r="M555" s="9">
        <f>IF(OR(K555="",L555="",L555=0),"",K555/L555)</f>
      </c>
      <c r="N555">
        <f>IF(K555="","",IF(K555&gt;0,"Win",IF(K555&lt;0,"Loss","Scratch")))</f>
      </c>
      <c r="O555" s="5"/>
      <c r="P555" s="5"/>
      <c r="Q555" s="5"/>
      <c r="R555" s="5"/>
      <c r="S555" s="10">
        <f>IF(K555="","",SUM(K$2:K555))</f>
      </c>
      <c r="T555" s="10">
        <f>IF(S555="","",MAX(0,MAX(S$2:S555)))</f>
      </c>
      <c r="U555" s="10">
        <f>IF(S555="","",S555-T555)</f>
      </c>
      <c r="V555" s="11">
        <f>IF(U555="","",U555/(Summary!$B$3+T555))</f>
      </c>
    </row>
    <row r="556" spans="1:22" x14ac:dyDescent="0.25">
      <c r="A556" s="4"/>
      <c r="B556" s="4"/>
      <c r="C556" s="5"/>
      <c r="D556" s="5"/>
      <c r="E556" s="5"/>
      <c r="F556" s="5"/>
      <c r="G556" s="5"/>
      <c r="H556" s="5"/>
      <c r="I556" s="6">
        <f>IF(OR(F556="",G556=""),"",(G556-F556)*E556*H556*IF(D556="Short",-1,1))</f>
      </c>
      <c r="J556" s="7"/>
      <c r="K556" s="6">
        <f>IF(I556="","",I556-J556)</f>
      </c>
      <c r="L556" s="8"/>
      <c r="M556" s="9">
        <f>IF(OR(K556="",L556="",L556=0),"",K556/L556)</f>
      </c>
      <c r="N556">
        <f>IF(K556="","",IF(K556&gt;0,"Win",IF(K556&lt;0,"Loss","Scratch")))</f>
      </c>
      <c r="O556" s="5"/>
      <c r="P556" s="5"/>
      <c r="Q556" s="5"/>
      <c r="R556" s="5"/>
      <c r="S556" s="10">
        <f>IF(K556="","",SUM(K$2:K556))</f>
      </c>
      <c r="T556" s="10">
        <f>IF(S556="","",MAX(0,MAX(S$2:S556)))</f>
      </c>
      <c r="U556" s="10">
        <f>IF(S556="","",S556-T556)</f>
      </c>
      <c r="V556" s="11">
        <f>IF(U556="","",U556/(Summary!$B$3+T556))</f>
      </c>
    </row>
    <row r="557" spans="1:22" x14ac:dyDescent="0.25">
      <c r="A557" s="4"/>
      <c r="B557" s="4"/>
      <c r="C557" s="5"/>
      <c r="D557" s="5"/>
      <c r="E557" s="5"/>
      <c r="F557" s="5"/>
      <c r="G557" s="5"/>
      <c r="H557" s="5"/>
      <c r="I557" s="6">
        <f>IF(OR(F557="",G557=""),"",(G557-F557)*E557*H557*IF(D557="Short",-1,1))</f>
      </c>
      <c r="J557" s="7"/>
      <c r="K557" s="6">
        <f>IF(I557="","",I557-J557)</f>
      </c>
      <c r="L557" s="8"/>
      <c r="M557" s="9">
        <f>IF(OR(K557="",L557="",L557=0),"",K557/L557)</f>
      </c>
      <c r="N557">
        <f>IF(K557="","",IF(K557&gt;0,"Win",IF(K557&lt;0,"Loss","Scratch")))</f>
      </c>
      <c r="O557" s="5"/>
      <c r="P557" s="5"/>
      <c r="Q557" s="5"/>
      <c r="R557" s="5"/>
      <c r="S557" s="10">
        <f>IF(K557="","",SUM(K$2:K557))</f>
      </c>
      <c r="T557" s="10">
        <f>IF(S557="","",MAX(0,MAX(S$2:S557)))</f>
      </c>
      <c r="U557" s="10">
        <f>IF(S557="","",S557-T557)</f>
      </c>
      <c r="V557" s="11">
        <f>IF(U557="","",U557/(Summary!$B$3+T557))</f>
      </c>
    </row>
    <row r="558" spans="1:22" x14ac:dyDescent="0.25">
      <c r="A558" s="4"/>
      <c r="B558" s="4"/>
      <c r="C558" s="5"/>
      <c r="D558" s="5"/>
      <c r="E558" s="5"/>
      <c r="F558" s="5"/>
      <c r="G558" s="5"/>
      <c r="H558" s="5"/>
      <c r="I558" s="6">
        <f>IF(OR(F558="",G558=""),"",(G558-F558)*E558*H558*IF(D558="Short",-1,1))</f>
      </c>
      <c r="J558" s="7"/>
      <c r="K558" s="6">
        <f>IF(I558="","",I558-J558)</f>
      </c>
      <c r="L558" s="8"/>
      <c r="M558" s="9">
        <f>IF(OR(K558="",L558="",L558=0),"",K558/L558)</f>
      </c>
      <c r="N558">
        <f>IF(K558="","",IF(K558&gt;0,"Win",IF(K558&lt;0,"Loss","Scratch")))</f>
      </c>
      <c r="O558" s="5"/>
      <c r="P558" s="5"/>
      <c r="Q558" s="5"/>
      <c r="R558" s="5"/>
      <c r="S558" s="10">
        <f>IF(K558="","",SUM(K$2:K558))</f>
      </c>
      <c r="T558" s="10">
        <f>IF(S558="","",MAX(0,MAX(S$2:S558)))</f>
      </c>
      <c r="U558" s="10">
        <f>IF(S558="","",S558-T558)</f>
      </c>
      <c r="V558" s="11">
        <f>IF(U558="","",U558/(Summary!$B$3+T558))</f>
      </c>
    </row>
    <row r="559" spans="1:22" x14ac:dyDescent="0.25">
      <c r="A559" s="4"/>
      <c r="B559" s="4"/>
      <c r="C559" s="5"/>
      <c r="D559" s="5"/>
      <c r="E559" s="5"/>
      <c r="F559" s="5"/>
      <c r="G559" s="5"/>
      <c r="H559" s="5"/>
      <c r="I559" s="6">
        <f>IF(OR(F559="",G559=""),"",(G559-F559)*E559*H559*IF(D559="Short",-1,1))</f>
      </c>
      <c r="J559" s="7"/>
      <c r="K559" s="6">
        <f>IF(I559="","",I559-J559)</f>
      </c>
      <c r="L559" s="8"/>
      <c r="M559" s="9">
        <f>IF(OR(K559="",L559="",L559=0),"",K559/L559)</f>
      </c>
      <c r="N559">
        <f>IF(K559="","",IF(K559&gt;0,"Win",IF(K559&lt;0,"Loss","Scratch")))</f>
      </c>
      <c r="O559" s="5"/>
      <c r="P559" s="5"/>
      <c r="Q559" s="5"/>
      <c r="R559" s="5"/>
      <c r="S559" s="10">
        <f>IF(K559="","",SUM(K$2:K559))</f>
      </c>
      <c r="T559" s="10">
        <f>IF(S559="","",MAX(0,MAX(S$2:S559)))</f>
      </c>
      <c r="U559" s="10">
        <f>IF(S559="","",S559-T559)</f>
      </c>
      <c r="V559" s="11">
        <f>IF(U559="","",U559/(Summary!$B$3+T559))</f>
      </c>
    </row>
    <row r="560" spans="1:22" x14ac:dyDescent="0.25">
      <c r="A560" s="4"/>
      <c r="B560" s="4"/>
      <c r="C560" s="5"/>
      <c r="D560" s="5"/>
      <c r="E560" s="5"/>
      <c r="F560" s="5"/>
      <c r="G560" s="5"/>
      <c r="H560" s="5"/>
      <c r="I560" s="6">
        <f>IF(OR(F560="",G560=""),"",(G560-F560)*E560*H560*IF(D560="Short",-1,1))</f>
      </c>
      <c r="J560" s="7"/>
      <c r="K560" s="6">
        <f>IF(I560="","",I560-J560)</f>
      </c>
      <c r="L560" s="8"/>
      <c r="M560" s="9">
        <f>IF(OR(K560="",L560="",L560=0),"",K560/L560)</f>
      </c>
      <c r="N560">
        <f>IF(K560="","",IF(K560&gt;0,"Win",IF(K560&lt;0,"Loss","Scratch")))</f>
      </c>
      <c r="O560" s="5"/>
      <c r="P560" s="5"/>
      <c r="Q560" s="5"/>
      <c r="R560" s="5"/>
      <c r="S560" s="10">
        <f>IF(K560="","",SUM(K$2:K560))</f>
      </c>
      <c r="T560" s="10">
        <f>IF(S560="","",MAX(0,MAX(S$2:S560)))</f>
      </c>
      <c r="U560" s="10">
        <f>IF(S560="","",S560-T560)</f>
      </c>
      <c r="V560" s="11">
        <f>IF(U560="","",U560/(Summary!$B$3+T560))</f>
      </c>
    </row>
    <row r="561" spans="1:22" x14ac:dyDescent="0.25">
      <c r="A561" s="4"/>
      <c r="B561" s="4"/>
      <c r="C561" s="5"/>
      <c r="D561" s="5"/>
      <c r="E561" s="5"/>
      <c r="F561" s="5"/>
      <c r="G561" s="5"/>
      <c r="H561" s="5"/>
      <c r="I561" s="6">
        <f>IF(OR(F561="",G561=""),"",(G561-F561)*E561*H561*IF(D561="Short",-1,1))</f>
      </c>
      <c r="J561" s="7"/>
      <c r="K561" s="6">
        <f>IF(I561="","",I561-J561)</f>
      </c>
      <c r="L561" s="8"/>
      <c r="M561" s="9">
        <f>IF(OR(K561="",L561="",L561=0),"",K561/L561)</f>
      </c>
      <c r="N561">
        <f>IF(K561="","",IF(K561&gt;0,"Win",IF(K561&lt;0,"Loss","Scratch")))</f>
      </c>
      <c r="O561" s="5"/>
      <c r="P561" s="5"/>
      <c r="Q561" s="5"/>
      <c r="R561" s="5"/>
      <c r="S561" s="10">
        <f>IF(K561="","",SUM(K$2:K561))</f>
      </c>
      <c r="T561" s="10">
        <f>IF(S561="","",MAX(0,MAX(S$2:S561)))</f>
      </c>
      <c r="U561" s="10">
        <f>IF(S561="","",S561-T561)</f>
      </c>
      <c r="V561" s="11">
        <f>IF(U561="","",U561/(Summary!$B$3+T561))</f>
      </c>
    </row>
    <row r="562" spans="1:22" x14ac:dyDescent="0.25">
      <c r="A562" s="4"/>
      <c r="B562" s="4"/>
      <c r="C562" s="5"/>
      <c r="D562" s="5"/>
      <c r="E562" s="5"/>
      <c r="F562" s="5"/>
      <c r="G562" s="5"/>
      <c r="H562" s="5"/>
      <c r="I562" s="6">
        <f>IF(OR(F562="",G562=""),"",(G562-F562)*E562*H562*IF(D562="Short",-1,1))</f>
      </c>
      <c r="J562" s="7"/>
      <c r="K562" s="6">
        <f>IF(I562="","",I562-J562)</f>
      </c>
      <c r="L562" s="8"/>
      <c r="M562" s="9">
        <f>IF(OR(K562="",L562="",L562=0),"",K562/L562)</f>
      </c>
      <c r="N562">
        <f>IF(K562="","",IF(K562&gt;0,"Win",IF(K562&lt;0,"Loss","Scratch")))</f>
      </c>
      <c r="O562" s="5"/>
      <c r="P562" s="5"/>
      <c r="Q562" s="5"/>
      <c r="R562" s="5"/>
      <c r="S562" s="10">
        <f>IF(K562="","",SUM(K$2:K562))</f>
      </c>
      <c r="T562" s="10">
        <f>IF(S562="","",MAX(0,MAX(S$2:S562)))</f>
      </c>
      <c r="U562" s="10">
        <f>IF(S562="","",S562-T562)</f>
      </c>
      <c r="V562" s="11">
        <f>IF(U562="","",U562/(Summary!$B$3+T562))</f>
      </c>
    </row>
    <row r="563" spans="1:22" x14ac:dyDescent="0.25">
      <c r="A563" s="4"/>
      <c r="B563" s="4"/>
      <c r="C563" s="5"/>
      <c r="D563" s="5"/>
      <c r="E563" s="5"/>
      <c r="F563" s="5"/>
      <c r="G563" s="5"/>
      <c r="H563" s="5"/>
      <c r="I563" s="6">
        <f>IF(OR(F563="",G563=""),"",(G563-F563)*E563*H563*IF(D563="Short",-1,1))</f>
      </c>
      <c r="J563" s="7"/>
      <c r="K563" s="6">
        <f>IF(I563="","",I563-J563)</f>
      </c>
      <c r="L563" s="8"/>
      <c r="M563" s="9">
        <f>IF(OR(K563="",L563="",L563=0),"",K563/L563)</f>
      </c>
      <c r="N563">
        <f>IF(K563="","",IF(K563&gt;0,"Win",IF(K563&lt;0,"Loss","Scratch")))</f>
      </c>
      <c r="O563" s="5"/>
      <c r="P563" s="5"/>
      <c r="Q563" s="5"/>
      <c r="R563" s="5"/>
      <c r="S563" s="10">
        <f>IF(K563="","",SUM(K$2:K563))</f>
      </c>
      <c r="T563" s="10">
        <f>IF(S563="","",MAX(0,MAX(S$2:S563)))</f>
      </c>
      <c r="U563" s="10">
        <f>IF(S563="","",S563-T563)</f>
      </c>
      <c r="V563" s="11">
        <f>IF(U563="","",U563/(Summary!$B$3+T563))</f>
      </c>
    </row>
    <row r="564" spans="1:22" x14ac:dyDescent="0.25">
      <c r="A564" s="4"/>
      <c r="B564" s="4"/>
      <c r="C564" s="5"/>
      <c r="D564" s="5"/>
      <c r="E564" s="5"/>
      <c r="F564" s="5"/>
      <c r="G564" s="5"/>
      <c r="H564" s="5"/>
      <c r="I564" s="6">
        <f>IF(OR(F564="",G564=""),"",(G564-F564)*E564*H564*IF(D564="Short",-1,1))</f>
      </c>
      <c r="J564" s="7"/>
      <c r="K564" s="6">
        <f>IF(I564="","",I564-J564)</f>
      </c>
      <c r="L564" s="8"/>
      <c r="M564" s="9">
        <f>IF(OR(K564="",L564="",L564=0),"",K564/L564)</f>
      </c>
      <c r="N564">
        <f>IF(K564="","",IF(K564&gt;0,"Win",IF(K564&lt;0,"Loss","Scratch")))</f>
      </c>
      <c r="O564" s="5"/>
      <c r="P564" s="5"/>
      <c r="Q564" s="5"/>
      <c r="R564" s="5"/>
      <c r="S564" s="10">
        <f>IF(K564="","",SUM(K$2:K564))</f>
      </c>
      <c r="T564" s="10">
        <f>IF(S564="","",MAX(0,MAX(S$2:S564)))</f>
      </c>
      <c r="U564" s="10">
        <f>IF(S564="","",S564-T564)</f>
      </c>
      <c r="V564" s="11">
        <f>IF(U564="","",U564/(Summary!$B$3+T564))</f>
      </c>
    </row>
    <row r="565" spans="1:22" x14ac:dyDescent="0.25">
      <c r="A565" s="4"/>
      <c r="B565" s="4"/>
      <c r="C565" s="5"/>
      <c r="D565" s="5"/>
      <c r="E565" s="5"/>
      <c r="F565" s="5"/>
      <c r="G565" s="5"/>
      <c r="H565" s="5"/>
      <c r="I565" s="6">
        <f>IF(OR(F565="",G565=""),"",(G565-F565)*E565*H565*IF(D565="Short",-1,1))</f>
      </c>
      <c r="J565" s="7"/>
      <c r="K565" s="6">
        <f>IF(I565="","",I565-J565)</f>
      </c>
      <c r="L565" s="8"/>
      <c r="M565" s="9">
        <f>IF(OR(K565="",L565="",L565=0),"",K565/L565)</f>
      </c>
      <c r="N565">
        <f>IF(K565="","",IF(K565&gt;0,"Win",IF(K565&lt;0,"Loss","Scratch")))</f>
      </c>
      <c r="O565" s="5"/>
      <c r="P565" s="5"/>
      <c r="Q565" s="5"/>
      <c r="R565" s="5"/>
      <c r="S565" s="10">
        <f>IF(K565="","",SUM(K$2:K565))</f>
      </c>
      <c r="T565" s="10">
        <f>IF(S565="","",MAX(0,MAX(S$2:S565)))</f>
      </c>
      <c r="U565" s="10">
        <f>IF(S565="","",S565-T565)</f>
      </c>
      <c r="V565" s="11">
        <f>IF(U565="","",U565/(Summary!$B$3+T565))</f>
      </c>
    </row>
    <row r="566" spans="1:22" x14ac:dyDescent="0.25">
      <c r="A566" s="4"/>
      <c r="B566" s="4"/>
      <c r="C566" s="5"/>
      <c r="D566" s="5"/>
      <c r="E566" s="5"/>
      <c r="F566" s="5"/>
      <c r="G566" s="5"/>
      <c r="H566" s="5"/>
      <c r="I566" s="6">
        <f>IF(OR(F566="",G566=""),"",(G566-F566)*E566*H566*IF(D566="Short",-1,1))</f>
      </c>
      <c r="J566" s="7"/>
      <c r="K566" s="6">
        <f>IF(I566="","",I566-J566)</f>
      </c>
      <c r="L566" s="8"/>
      <c r="M566" s="9">
        <f>IF(OR(K566="",L566="",L566=0),"",K566/L566)</f>
      </c>
      <c r="N566">
        <f>IF(K566="","",IF(K566&gt;0,"Win",IF(K566&lt;0,"Loss","Scratch")))</f>
      </c>
      <c r="O566" s="5"/>
      <c r="P566" s="5"/>
      <c r="Q566" s="5"/>
      <c r="R566" s="5"/>
      <c r="S566" s="10">
        <f>IF(K566="","",SUM(K$2:K566))</f>
      </c>
      <c r="T566" s="10">
        <f>IF(S566="","",MAX(0,MAX(S$2:S566)))</f>
      </c>
      <c r="U566" s="10">
        <f>IF(S566="","",S566-T566)</f>
      </c>
      <c r="V566" s="11">
        <f>IF(U566="","",U566/(Summary!$B$3+T566))</f>
      </c>
    </row>
    <row r="567" spans="1:22" x14ac:dyDescent="0.25">
      <c r="A567" s="4"/>
      <c r="B567" s="4"/>
      <c r="C567" s="5"/>
      <c r="D567" s="5"/>
      <c r="E567" s="5"/>
      <c r="F567" s="5"/>
      <c r="G567" s="5"/>
      <c r="H567" s="5"/>
      <c r="I567" s="6">
        <f>IF(OR(F567="",G567=""),"",(G567-F567)*E567*H567*IF(D567="Short",-1,1))</f>
      </c>
      <c r="J567" s="7"/>
      <c r="K567" s="6">
        <f>IF(I567="","",I567-J567)</f>
      </c>
      <c r="L567" s="8"/>
      <c r="M567" s="9">
        <f>IF(OR(K567="",L567="",L567=0),"",K567/L567)</f>
      </c>
      <c r="N567">
        <f>IF(K567="","",IF(K567&gt;0,"Win",IF(K567&lt;0,"Loss","Scratch")))</f>
      </c>
      <c r="O567" s="5"/>
      <c r="P567" s="5"/>
      <c r="Q567" s="5"/>
      <c r="R567" s="5"/>
      <c r="S567" s="10">
        <f>IF(K567="","",SUM(K$2:K567))</f>
      </c>
      <c r="T567" s="10">
        <f>IF(S567="","",MAX(0,MAX(S$2:S567)))</f>
      </c>
      <c r="U567" s="10">
        <f>IF(S567="","",S567-T567)</f>
      </c>
      <c r="V567" s="11">
        <f>IF(U567="","",U567/(Summary!$B$3+T567))</f>
      </c>
    </row>
    <row r="568" spans="1:22" x14ac:dyDescent="0.25">
      <c r="A568" s="4"/>
      <c r="B568" s="4"/>
      <c r="C568" s="5"/>
      <c r="D568" s="5"/>
      <c r="E568" s="5"/>
      <c r="F568" s="5"/>
      <c r="G568" s="5"/>
      <c r="H568" s="5"/>
      <c r="I568" s="6">
        <f>IF(OR(F568="",G568=""),"",(G568-F568)*E568*H568*IF(D568="Short",-1,1))</f>
      </c>
      <c r="J568" s="7"/>
      <c r="K568" s="6">
        <f>IF(I568="","",I568-J568)</f>
      </c>
      <c r="L568" s="8"/>
      <c r="M568" s="9">
        <f>IF(OR(K568="",L568="",L568=0),"",K568/L568)</f>
      </c>
      <c r="N568">
        <f>IF(K568="","",IF(K568&gt;0,"Win",IF(K568&lt;0,"Loss","Scratch")))</f>
      </c>
      <c r="O568" s="5"/>
      <c r="P568" s="5"/>
      <c r="Q568" s="5"/>
      <c r="R568" s="5"/>
      <c r="S568" s="10">
        <f>IF(K568="","",SUM(K$2:K568))</f>
      </c>
      <c r="T568" s="10">
        <f>IF(S568="","",MAX(0,MAX(S$2:S568)))</f>
      </c>
      <c r="U568" s="10">
        <f>IF(S568="","",S568-T568)</f>
      </c>
      <c r="V568" s="11">
        <f>IF(U568="","",U568/(Summary!$B$3+T568))</f>
      </c>
    </row>
    <row r="569" spans="1:22" x14ac:dyDescent="0.25">
      <c r="A569" s="4"/>
      <c r="B569" s="4"/>
      <c r="C569" s="5"/>
      <c r="D569" s="5"/>
      <c r="E569" s="5"/>
      <c r="F569" s="5"/>
      <c r="G569" s="5"/>
      <c r="H569" s="5"/>
      <c r="I569" s="6">
        <f>IF(OR(F569="",G569=""),"",(G569-F569)*E569*H569*IF(D569="Short",-1,1))</f>
      </c>
      <c r="J569" s="7"/>
      <c r="K569" s="6">
        <f>IF(I569="","",I569-J569)</f>
      </c>
      <c r="L569" s="8"/>
      <c r="M569" s="9">
        <f>IF(OR(K569="",L569="",L569=0),"",K569/L569)</f>
      </c>
      <c r="N569">
        <f>IF(K569="","",IF(K569&gt;0,"Win",IF(K569&lt;0,"Loss","Scratch")))</f>
      </c>
      <c r="O569" s="5"/>
      <c r="P569" s="5"/>
      <c r="Q569" s="5"/>
      <c r="R569" s="5"/>
      <c r="S569" s="10">
        <f>IF(K569="","",SUM(K$2:K569))</f>
      </c>
      <c r="T569" s="10">
        <f>IF(S569="","",MAX(0,MAX(S$2:S569)))</f>
      </c>
      <c r="U569" s="10">
        <f>IF(S569="","",S569-T569)</f>
      </c>
      <c r="V569" s="11">
        <f>IF(U569="","",U569/(Summary!$B$3+T569))</f>
      </c>
    </row>
    <row r="570" spans="1:22" x14ac:dyDescent="0.25">
      <c r="A570" s="4"/>
      <c r="B570" s="4"/>
      <c r="C570" s="5"/>
      <c r="D570" s="5"/>
      <c r="E570" s="5"/>
      <c r="F570" s="5"/>
      <c r="G570" s="5"/>
      <c r="H570" s="5"/>
      <c r="I570" s="6">
        <f>IF(OR(F570="",G570=""),"",(G570-F570)*E570*H570*IF(D570="Short",-1,1))</f>
      </c>
      <c r="J570" s="7"/>
      <c r="K570" s="6">
        <f>IF(I570="","",I570-J570)</f>
      </c>
      <c r="L570" s="8"/>
      <c r="M570" s="9">
        <f>IF(OR(K570="",L570="",L570=0),"",K570/L570)</f>
      </c>
      <c r="N570">
        <f>IF(K570="","",IF(K570&gt;0,"Win",IF(K570&lt;0,"Loss","Scratch")))</f>
      </c>
      <c r="O570" s="5"/>
      <c r="P570" s="5"/>
      <c r="Q570" s="5"/>
      <c r="R570" s="5"/>
      <c r="S570" s="10">
        <f>IF(K570="","",SUM(K$2:K570))</f>
      </c>
      <c r="T570" s="10">
        <f>IF(S570="","",MAX(0,MAX(S$2:S570)))</f>
      </c>
      <c r="U570" s="10">
        <f>IF(S570="","",S570-T570)</f>
      </c>
      <c r="V570" s="11">
        <f>IF(U570="","",U570/(Summary!$B$3+T570))</f>
      </c>
    </row>
    <row r="571" spans="1:22" x14ac:dyDescent="0.25">
      <c r="A571" s="4"/>
      <c r="B571" s="4"/>
      <c r="C571" s="5"/>
      <c r="D571" s="5"/>
      <c r="E571" s="5"/>
      <c r="F571" s="5"/>
      <c r="G571" s="5"/>
      <c r="H571" s="5"/>
      <c r="I571" s="6">
        <f>IF(OR(F571="",G571=""),"",(G571-F571)*E571*H571*IF(D571="Short",-1,1))</f>
      </c>
      <c r="J571" s="7"/>
      <c r="K571" s="6">
        <f>IF(I571="","",I571-J571)</f>
      </c>
      <c r="L571" s="8"/>
      <c r="M571" s="9">
        <f>IF(OR(K571="",L571="",L571=0),"",K571/L571)</f>
      </c>
      <c r="N571">
        <f>IF(K571="","",IF(K571&gt;0,"Win",IF(K571&lt;0,"Loss","Scratch")))</f>
      </c>
      <c r="O571" s="5"/>
      <c r="P571" s="5"/>
      <c r="Q571" s="5"/>
      <c r="R571" s="5"/>
      <c r="S571" s="10">
        <f>IF(K571="","",SUM(K$2:K571))</f>
      </c>
      <c r="T571" s="10">
        <f>IF(S571="","",MAX(0,MAX(S$2:S571)))</f>
      </c>
      <c r="U571" s="10">
        <f>IF(S571="","",S571-T571)</f>
      </c>
      <c r="V571" s="11">
        <f>IF(U571="","",U571/(Summary!$B$3+T571))</f>
      </c>
    </row>
    <row r="572" spans="1:22" x14ac:dyDescent="0.25">
      <c r="A572" s="4"/>
      <c r="B572" s="4"/>
      <c r="C572" s="5"/>
      <c r="D572" s="5"/>
      <c r="E572" s="5"/>
      <c r="F572" s="5"/>
      <c r="G572" s="5"/>
      <c r="H572" s="5"/>
      <c r="I572" s="6">
        <f>IF(OR(F572="",G572=""),"",(G572-F572)*E572*H572*IF(D572="Short",-1,1))</f>
      </c>
      <c r="J572" s="7"/>
      <c r="K572" s="6">
        <f>IF(I572="","",I572-J572)</f>
      </c>
      <c r="L572" s="8"/>
      <c r="M572" s="9">
        <f>IF(OR(K572="",L572="",L572=0),"",K572/L572)</f>
      </c>
      <c r="N572">
        <f>IF(K572="","",IF(K572&gt;0,"Win",IF(K572&lt;0,"Loss","Scratch")))</f>
      </c>
      <c r="O572" s="5"/>
      <c r="P572" s="5"/>
      <c r="Q572" s="5"/>
      <c r="R572" s="5"/>
      <c r="S572" s="10">
        <f>IF(K572="","",SUM(K$2:K572))</f>
      </c>
      <c r="T572" s="10">
        <f>IF(S572="","",MAX(0,MAX(S$2:S572)))</f>
      </c>
      <c r="U572" s="10">
        <f>IF(S572="","",S572-T572)</f>
      </c>
      <c r="V572" s="11">
        <f>IF(U572="","",U572/(Summary!$B$3+T572))</f>
      </c>
    </row>
    <row r="573" spans="1:22" x14ac:dyDescent="0.25">
      <c r="A573" s="4"/>
      <c r="B573" s="4"/>
      <c r="C573" s="5"/>
      <c r="D573" s="5"/>
      <c r="E573" s="5"/>
      <c r="F573" s="5"/>
      <c r="G573" s="5"/>
      <c r="H573" s="5"/>
      <c r="I573" s="6">
        <f>IF(OR(F573="",G573=""),"",(G573-F573)*E573*H573*IF(D573="Short",-1,1))</f>
      </c>
      <c r="J573" s="7"/>
      <c r="K573" s="6">
        <f>IF(I573="","",I573-J573)</f>
      </c>
      <c r="L573" s="8"/>
      <c r="M573" s="9">
        <f>IF(OR(K573="",L573="",L573=0),"",K573/L573)</f>
      </c>
      <c r="N573">
        <f>IF(K573="","",IF(K573&gt;0,"Win",IF(K573&lt;0,"Loss","Scratch")))</f>
      </c>
      <c r="O573" s="5"/>
      <c r="P573" s="5"/>
      <c r="Q573" s="5"/>
      <c r="R573" s="5"/>
      <c r="S573" s="10">
        <f>IF(K573="","",SUM(K$2:K573))</f>
      </c>
      <c r="T573" s="10">
        <f>IF(S573="","",MAX(0,MAX(S$2:S573)))</f>
      </c>
      <c r="U573" s="10">
        <f>IF(S573="","",S573-T573)</f>
      </c>
      <c r="V573" s="11">
        <f>IF(U573="","",U573/(Summary!$B$3+T573))</f>
      </c>
    </row>
    <row r="574" spans="1:22" x14ac:dyDescent="0.25">
      <c r="A574" s="4"/>
      <c r="B574" s="4"/>
      <c r="C574" s="5"/>
      <c r="D574" s="5"/>
      <c r="E574" s="5"/>
      <c r="F574" s="5"/>
      <c r="G574" s="5"/>
      <c r="H574" s="5"/>
      <c r="I574" s="6">
        <f>IF(OR(F574="",G574=""),"",(G574-F574)*E574*H574*IF(D574="Short",-1,1))</f>
      </c>
      <c r="J574" s="7"/>
      <c r="K574" s="6">
        <f>IF(I574="","",I574-J574)</f>
      </c>
      <c r="L574" s="8"/>
      <c r="M574" s="9">
        <f>IF(OR(K574="",L574="",L574=0),"",K574/L574)</f>
      </c>
      <c r="N574">
        <f>IF(K574="","",IF(K574&gt;0,"Win",IF(K574&lt;0,"Loss","Scratch")))</f>
      </c>
      <c r="O574" s="5"/>
      <c r="P574" s="5"/>
      <c r="Q574" s="5"/>
      <c r="R574" s="5"/>
      <c r="S574" s="10">
        <f>IF(K574="","",SUM(K$2:K574))</f>
      </c>
      <c r="T574" s="10">
        <f>IF(S574="","",MAX(0,MAX(S$2:S574)))</f>
      </c>
      <c r="U574" s="10">
        <f>IF(S574="","",S574-T574)</f>
      </c>
      <c r="V574" s="11">
        <f>IF(U574="","",U574/(Summary!$B$3+T574))</f>
      </c>
    </row>
    <row r="575" spans="1:22" x14ac:dyDescent="0.25">
      <c r="A575" s="4"/>
      <c r="B575" s="4"/>
      <c r="C575" s="5"/>
      <c r="D575" s="5"/>
      <c r="E575" s="5"/>
      <c r="F575" s="5"/>
      <c r="G575" s="5"/>
      <c r="H575" s="5"/>
      <c r="I575" s="6">
        <f>IF(OR(F575="",G575=""),"",(G575-F575)*E575*H575*IF(D575="Short",-1,1))</f>
      </c>
      <c r="J575" s="7"/>
      <c r="K575" s="6">
        <f>IF(I575="","",I575-J575)</f>
      </c>
      <c r="L575" s="8"/>
      <c r="M575" s="9">
        <f>IF(OR(K575="",L575="",L575=0),"",K575/L575)</f>
      </c>
      <c r="N575">
        <f>IF(K575="","",IF(K575&gt;0,"Win",IF(K575&lt;0,"Loss","Scratch")))</f>
      </c>
      <c r="O575" s="5"/>
      <c r="P575" s="5"/>
      <c r="Q575" s="5"/>
      <c r="R575" s="5"/>
      <c r="S575" s="10">
        <f>IF(K575="","",SUM(K$2:K575))</f>
      </c>
      <c r="T575" s="10">
        <f>IF(S575="","",MAX(0,MAX(S$2:S575)))</f>
      </c>
      <c r="U575" s="10">
        <f>IF(S575="","",S575-T575)</f>
      </c>
      <c r="V575" s="11">
        <f>IF(U575="","",U575/(Summary!$B$3+T575))</f>
      </c>
    </row>
    <row r="576" spans="1:22" x14ac:dyDescent="0.25">
      <c r="A576" s="4"/>
      <c r="B576" s="4"/>
      <c r="C576" s="5"/>
      <c r="D576" s="5"/>
      <c r="E576" s="5"/>
      <c r="F576" s="5"/>
      <c r="G576" s="5"/>
      <c r="H576" s="5"/>
      <c r="I576" s="6">
        <f>IF(OR(F576="",G576=""),"",(G576-F576)*E576*H576*IF(D576="Short",-1,1))</f>
      </c>
      <c r="J576" s="7"/>
      <c r="K576" s="6">
        <f>IF(I576="","",I576-J576)</f>
      </c>
      <c r="L576" s="8"/>
      <c r="M576" s="9">
        <f>IF(OR(K576="",L576="",L576=0),"",K576/L576)</f>
      </c>
      <c r="N576">
        <f>IF(K576="","",IF(K576&gt;0,"Win",IF(K576&lt;0,"Loss","Scratch")))</f>
      </c>
      <c r="O576" s="5"/>
      <c r="P576" s="5"/>
      <c r="Q576" s="5"/>
      <c r="R576" s="5"/>
      <c r="S576" s="10">
        <f>IF(K576="","",SUM(K$2:K576))</f>
      </c>
      <c r="T576" s="10">
        <f>IF(S576="","",MAX(0,MAX(S$2:S576)))</f>
      </c>
      <c r="U576" s="10">
        <f>IF(S576="","",S576-T576)</f>
      </c>
      <c r="V576" s="11">
        <f>IF(U576="","",U576/(Summary!$B$3+T576))</f>
      </c>
    </row>
    <row r="577" spans="1:22" x14ac:dyDescent="0.25">
      <c r="A577" s="4"/>
      <c r="B577" s="4"/>
      <c r="C577" s="5"/>
      <c r="D577" s="5"/>
      <c r="E577" s="5"/>
      <c r="F577" s="5"/>
      <c r="G577" s="5"/>
      <c r="H577" s="5"/>
      <c r="I577" s="6">
        <f>IF(OR(F577="",G577=""),"",(G577-F577)*E577*H577*IF(D577="Short",-1,1))</f>
      </c>
      <c r="J577" s="7"/>
      <c r="K577" s="6">
        <f>IF(I577="","",I577-J577)</f>
      </c>
      <c r="L577" s="8"/>
      <c r="M577" s="9">
        <f>IF(OR(K577="",L577="",L577=0),"",K577/L577)</f>
      </c>
      <c r="N577">
        <f>IF(K577="","",IF(K577&gt;0,"Win",IF(K577&lt;0,"Loss","Scratch")))</f>
      </c>
      <c r="O577" s="5"/>
      <c r="P577" s="5"/>
      <c r="Q577" s="5"/>
      <c r="R577" s="5"/>
      <c r="S577" s="10">
        <f>IF(K577="","",SUM(K$2:K577))</f>
      </c>
      <c r="T577" s="10">
        <f>IF(S577="","",MAX(0,MAX(S$2:S577)))</f>
      </c>
      <c r="U577" s="10">
        <f>IF(S577="","",S577-T577)</f>
      </c>
      <c r="V577" s="11">
        <f>IF(U577="","",U577/(Summary!$B$3+T577))</f>
      </c>
    </row>
    <row r="578" spans="1:22" x14ac:dyDescent="0.25">
      <c r="A578" s="4"/>
      <c r="B578" s="4"/>
      <c r="C578" s="5"/>
      <c r="D578" s="5"/>
      <c r="E578" s="5"/>
      <c r="F578" s="5"/>
      <c r="G578" s="5"/>
      <c r="H578" s="5"/>
      <c r="I578" s="6">
        <f>IF(OR(F578="",G578=""),"",(G578-F578)*E578*H578*IF(D578="Short",-1,1))</f>
      </c>
      <c r="J578" s="7"/>
      <c r="K578" s="6">
        <f>IF(I578="","",I578-J578)</f>
      </c>
      <c r="L578" s="8"/>
      <c r="M578" s="9">
        <f>IF(OR(K578="",L578="",L578=0),"",K578/L578)</f>
      </c>
      <c r="N578">
        <f>IF(K578="","",IF(K578&gt;0,"Win",IF(K578&lt;0,"Loss","Scratch")))</f>
      </c>
      <c r="O578" s="5"/>
      <c r="P578" s="5"/>
      <c r="Q578" s="5"/>
      <c r="R578" s="5"/>
      <c r="S578" s="10">
        <f>IF(K578="","",SUM(K$2:K578))</f>
      </c>
      <c r="T578" s="10">
        <f>IF(S578="","",MAX(0,MAX(S$2:S578)))</f>
      </c>
      <c r="U578" s="10">
        <f>IF(S578="","",S578-T578)</f>
      </c>
      <c r="V578" s="11">
        <f>IF(U578="","",U578/(Summary!$B$3+T578))</f>
      </c>
    </row>
    <row r="579" spans="1:22" x14ac:dyDescent="0.25">
      <c r="A579" s="4"/>
      <c r="B579" s="4"/>
      <c r="C579" s="5"/>
      <c r="D579" s="5"/>
      <c r="E579" s="5"/>
      <c r="F579" s="5"/>
      <c r="G579" s="5"/>
      <c r="H579" s="5"/>
      <c r="I579" s="6">
        <f>IF(OR(F579="",G579=""),"",(G579-F579)*E579*H579*IF(D579="Short",-1,1))</f>
      </c>
      <c r="J579" s="7"/>
      <c r="K579" s="6">
        <f>IF(I579="","",I579-J579)</f>
      </c>
      <c r="L579" s="8"/>
      <c r="M579" s="9">
        <f>IF(OR(K579="",L579="",L579=0),"",K579/L579)</f>
      </c>
      <c r="N579">
        <f>IF(K579="","",IF(K579&gt;0,"Win",IF(K579&lt;0,"Loss","Scratch")))</f>
      </c>
      <c r="O579" s="5"/>
      <c r="P579" s="5"/>
      <c r="Q579" s="5"/>
      <c r="R579" s="5"/>
      <c r="S579" s="10">
        <f>IF(K579="","",SUM(K$2:K579))</f>
      </c>
      <c r="T579" s="10">
        <f>IF(S579="","",MAX(0,MAX(S$2:S579)))</f>
      </c>
      <c r="U579" s="10">
        <f>IF(S579="","",S579-T579)</f>
      </c>
      <c r="V579" s="11">
        <f>IF(U579="","",U579/(Summary!$B$3+T579))</f>
      </c>
    </row>
    <row r="580" spans="1:22" x14ac:dyDescent="0.25">
      <c r="A580" s="4"/>
      <c r="B580" s="4"/>
      <c r="C580" s="5"/>
      <c r="D580" s="5"/>
      <c r="E580" s="5"/>
      <c r="F580" s="5"/>
      <c r="G580" s="5"/>
      <c r="H580" s="5"/>
      <c r="I580" s="6">
        <f>IF(OR(F580="",G580=""),"",(G580-F580)*E580*H580*IF(D580="Short",-1,1))</f>
      </c>
      <c r="J580" s="7"/>
      <c r="K580" s="6">
        <f>IF(I580="","",I580-J580)</f>
      </c>
      <c r="L580" s="8"/>
      <c r="M580" s="9">
        <f>IF(OR(K580="",L580="",L580=0),"",K580/L580)</f>
      </c>
      <c r="N580">
        <f>IF(K580="","",IF(K580&gt;0,"Win",IF(K580&lt;0,"Loss","Scratch")))</f>
      </c>
      <c r="O580" s="5"/>
      <c r="P580" s="5"/>
      <c r="Q580" s="5"/>
      <c r="R580" s="5"/>
      <c r="S580" s="10">
        <f>IF(K580="","",SUM(K$2:K580))</f>
      </c>
      <c r="T580" s="10">
        <f>IF(S580="","",MAX(0,MAX(S$2:S580)))</f>
      </c>
      <c r="U580" s="10">
        <f>IF(S580="","",S580-T580)</f>
      </c>
      <c r="V580" s="11">
        <f>IF(U580="","",U580/(Summary!$B$3+T580))</f>
      </c>
    </row>
    <row r="581" spans="1:22" x14ac:dyDescent="0.25">
      <c r="A581" s="4"/>
      <c r="B581" s="4"/>
      <c r="C581" s="5"/>
      <c r="D581" s="5"/>
      <c r="E581" s="5"/>
      <c r="F581" s="5"/>
      <c r="G581" s="5"/>
      <c r="H581" s="5"/>
      <c r="I581" s="6">
        <f>IF(OR(F581="",G581=""),"",(G581-F581)*E581*H581*IF(D581="Short",-1,1))</f>
      </c>
      <c r="J581" s="7"/>
      <c r="K581" s="6">
        <f>IF(I581="","",I581-J581)</f>
      </c>
      <c r="L581" s="8"/>
      <c r="M581" s="9">
        <f>IF(OR(K581="",L581="",L581=0),"",K581/L581)</f>
      </c>
      <c r="N581">
        <f>IF(K581="","",IF(K581&gt;0,"Win",IF(K581&lt;0,"Loss","Scratch")))</f>
      </c>
      <c r="O581" s="5"/>
      <c r="P581" s="5"/>
      <c r="Q581" s="5"/>
      <c r="R581" s="5"/>
      <c r="S581" s="10">
        <f>IF(K581="","",SUM(K$2:K581))</f>
      </c>
      <c r="T581" s="10">
        <f>IF(S581="","",MAX(0,MAX(S$2:S581)))</f>
      </c>
      <c r="U581" s="10">
        <f>IF(S581="","",S581-T581)</f>
      </c>
      <c r="V581" s="11">
        <f>IF(U581="","",U581/(Summary!$B$3+T581))</f>
      </c>
    </row>
    <row r="582" spans="1:22" x14ac:dyDescent="0.25">
      <c r="A582" s="4"/>
      <c r="B582" s="4"/>
      <c r="C582" s="5"/>
      <c r="D582" s="5"/>
      <c r="E582" s="5"/>
      <c r="F582" s="5"/>
      <c r="G582" s="5"/>
      <c r="H582" s="5"/>
      <c r="I582" s="6">
        <f>IF(OR(F582="",G582=""),"",(G582-F582)*E582*H582*IF(D582="Short",-1,1))</f>
      </c>
      <c r="J582" s="7"/>
      <c r="K582" s="6">
        <f>IF(I582="","",I582-J582)</f>
      </c>
      <c r="L582" s="8"/>
      <c r="M582" s="9">
        <f>IF(OR(K582="",L582="",L582=0),"",K582/L582)</f>
      </c>
      <c r="N582">
        <f>IF(K582="","",IF(K582&gt;0,"Win",IF(K582&lt;0,"Loss","Scratch")))</f>
      </c>
      <c r="O582" s="5"/>
      <c r="P582" s="5"/>
      <c r="Q582" s="5"/>
      <c r="R582" s="5"/>
      <c r="S582" s="10">
        <f>IF(K582="","",SUM(K$2:K582))</f>
      </c>
      <c r="T582" s="10">
        <f>IF(S582="","",MAX(0,MAX(S$2:S582)))</f>
      </c>
      <c r="U582" s="10">
        <f>IF(S582="","",S582-T582)</f>
      </c>
      <c r="V582" s="11">
        <f>IF(U582="","",U582/(Summary!$B$3+T582))</f>
      </c>
    </row>
    <row r="583" spans="1:22" x14ac:dyDescent="0.25">
      <c r="A583" s="4"/>
      <c r="B583" s="4"/>
      <c r="C583" s="5"/>
      <c r="D583" s="5"/>
      <c r="E583" s="5"/>
      <c r="F583" s="5"/>
      <c r="G583" s="5"/>
      <c r="H583" s="5"/>
      <c r="I583" s="6">
        <f>IF(OR(F583="",G583=""),"",(G583-F583)*E583*H583*IF(D583="Short",-1,1))</f>
      </c>
      <c r="J583" s="7"/>
      <c r="K583" s="6">
        <f>IF(I583="","",I583-J583)</f>
      </c>
      <c r="L583" s="8"/>
      <c r="M583" s="9">
        <f>IF(OR(K583="",L583="",L583=0),"",K583/L583)</f>
      </c>
      <c r="N583">
        <f>IF(K583="","",IF(K583&gt;0,"Win",IF(K583&lt;0,"Loss","Scratch")))</f>
      </c>
      <c r="O583" s="5"/>
      <c r="P583" s="5"/>
      <c r="Q583" s="5"/>
      <c r="R583" s="5"/>
      <c r="S583" s="10">
        <f>IF(K583="","",SUM(K$2:K583))</f>
      </c>
      <c r="T583" s="10">
        <f>IF(S583="","",MAX(0,MAX(S$2:S583)))</f>
      </c>
      <c r="U583" s="10">
        <f>IF(S583="","",S583-T583)</f>
      </c>
      <c r="V583" s="11">
        <f>IF(U583="","",U583/(Summary!$B$3+T583))</f>
      </c>
    </row>
    <row r="584" spans="1:22" x14ac:dyDescent="0.25">
      <c r="A584" s="4"/>
      <c r="B584" s="4"/>
      <c r="C584" s="5"/>
      <c r="D584" s="5"/>
      <c r="E584" s="5"/>
      <c r="F584" s="5"/>
      <c r="G584" s="5"/>
      <c r="H584" s="5"/>
      <c r="I584" s="6">
        <f>IF(OR(F584="",G584=""),"",(G584-F584)*E584*H584*IF(D584="Short",-1,1))</f>
      </c>
      <c r="J584" s="7"/>
      <c r="K584" s="6">
        <f>IF(I584="","",I584-J584)</f>
      </c>
      <c r="L584" s="8"/>
      <c r="M584" s="9">
        <f>IF(OR(K584="",L584="",L584=0),"",K584/L584)</f>
      </c>
      <c r="N584">
        <f>IF(K584="","",IF(K584&gt;0,"Win",IF(K584&lt;0,"Loss","Scratch")))</f>
      </c>
      <c r="O584" s="5"/>
      <c r="P584" s="5"/>
      <c r="Q584" s="5"/>
      <c r="R584" s="5"/>
      <c r="S584" s="10">
        <f>IF(K584="","",SUM(K$2:K584))</f>
      </c>
      <c r="T584" s="10">
        <f>IF(S584="","",MAX(0,MAX(S$2:S584)))</f>
      </c>
      <c r="U584" s="10">
        <f>IF(S584="","",S584-T584)</f>
      </c>
      <c r="V584" s="11">
        <f>IF(U584="","",U584/(Summary!$B$3+T584))</f>
      </c>
    </row>
    <row r="585" spans="1:22" x14ac:dyDescent="0.25">
      <c r="A585" s="4"/>
      <c r="B585" s="4"/>
      <c r="C585" s="5"/>
      <c r="D585" s="5"/>
      <c r="E585" s="5"/>
      <c r="F585" s="5"/>
      <c r="G585" s="5"/>
      <c r="H585" s="5"/>
      <c r="I585" s="6">
        <f>IF(OR(F585="",G585=""),"",(G585-F585)*E585*H585*IF(D585="Short",-1,1))</f>
      </c>
      <c r="J585" s="7"/>
      <c r="K585" s="6">
        <f>IF(I585="","",I585-J585)</f>
      </c>
      <c r="L585" s="8"/>
      <c r="M585" s="9">
        <f>IF(OR(K585="",L585="",L585=0),"",K585/L585)</f>
      </c>
      <c r="N585">
        <f>IF(K585="","",IF(K585&gt;0,"Win",IF(K585&lt;0,"Loss","Scratch")))</f>
      </c>
      <c r="O585" s="5"/>
      <c r="P585" s="5"/>
      <c r="Q585" s="5"/>
      <c r="R585" s="5"/>
      <c r="S585" s="10">
        <f>IF(K585="","",SUM(K$2:K585))</f>
      </c>
      <c r="T585" s="10">
        <f>IF(S585="","",MAX(0,MAX(S$2:S585)))</f>
      </c>
      <c r="U585" s="10">
        <f>IF(S585="","",S585-T585)</f>
      </c>
      <c r="V585" s="11">
        <f>IF(U585="","",U585/(Summary!$B$3+T585))</f>
      </c>
    </row>
    <row r="586" spans="1:22" x14ac:dyDescent="0.25">
      <c r="A586" s="4"/>
      <c r="B586" s="4"/>
      <c r="C586" s="5"/>
      <c r="D586" s="5"/>
      <c r="E586" s="5"/>
      <c r="F586" s="5"/>
      <c r="G586" s="5"/>
      <c r="H586" s="5"/>
      <c r="I586" s="6">
        <f>IF(OR(F586="",G586=""),"",(G586-F586)*E586*H586*IF(D586="Short",-1,1))</f>
      </c>
      <c r="J586" s="7"/>
      <c r="K586" s="6">
        <f>IF(I586="","",I586-J586)</f>
      </c>
      <c r="L586" s="8"/>
      <c r="M586" s="9">
        <f>IF(OR(K586="",L586="",L586=0),"",K586/L586)</f>
      </c>
      <c r="N586">
        <f>IF(K586="","",IF(K586&gt;0,"Win",IF(K586&lt;0,"Loss","Scratch")))</f>
      </c>
      <c r="O586" s="5"/>
      <c r="P586" s="5"/>
      <c r="Q586" s="5"/>
      <c r="R586" s="5"/>
      <c r="S586" s="10">
        <f>IF(K586="","",SUM(K$2:K586))</f>
      </c>
      <c r="T586" s="10">
        <f>IF(S586="","",MAX(0,MAX(S$2:S586)))</f>
      </c>
      <c r="U586" s="10">
        <f>IF(S586="","",S586-T586)</f>
      </c>
      <c r="V586" s="11">
        <f>IF(U586="","",U586/(Summary!$B$3+T586))</f>
      </c>
    </row>
    <row r="587" spans="1:22" x14ac:dyDescent="0.25">
      <c r="A587" s="4"/>
      <c r="B587" s="4"/>
      <c r="C587" s="5"/>
      <c r="D587" s="5"/>
      <c r="E587" s="5"/>
      <c r="F587" s="5"/>
      <c r="G587" s="5"/>
      <c r="H587" s="5"/>
      <c r="I587" s="6">
        <f>IF(OR(F587="",G587=""),"",(G587-F587)*E587*H587*IF(D587="Short",-1,1))</f>
      </c>
      <c r="J587" s="7"/>
      <c r="K587" s="6">
        <f>IF(I587="","",I587-J587)</f>
      </c>
      <c r="L587" s="8"/>
      <c r="M587" s="9">
        <f>IF(OR(K587="",L587="",L587=0),"",K587/L587)</f>
      </c>
      <c r="N587">
        <f>IF(K587="","",IF(K587&gt;0,"Win",IF(K587&lt;0,"Loss","Scratch")))</f>
      </c>
      <c r="O587" s="5"/>
      <c r="P587" s="5"/>
      <c r="Q587" s="5"/>
      <c r="R587" s="5"/>
      <c r="S587" s="10">
        <f>IF(K587="","",SUM(K$2:K587))</f>
      </c>
      <c r="T587" s="10">
        <f>IF(S587="","",MAX(0,MAX(S$2:S587)))</f>
      </c>
      <c r="U587" s="10">
        <f>IF(S587="","",S587-T587)</f>
      </c>
      <c r="V587" s="11">
        <f>IF(U587="","",U587/(Summary!$B$3+T587))</f>
      </c>
    </row>
    <row r="588" spans="1:22" x14ac:dyDescent="0.25">
      <c r="A588" s="4"/>
      <c r="B588" s="4"/>
      <c r="C588" s="5"/>
      <c r="D588" s="5"/>
      <c r="E588" s="5"/>
      <c r="F588" s="5"/>
      <c r="G588" s="5"/>
      <c r="H588" s="5"/>
      <c r="I588" s="6">
        <f>IF(OR(F588="",G588=""),"",(G588-F588)*E588*H588*IF(D588="Short",-1,1))</f>
      </c>
      <c r="J588" s="7"/>
      <c r="K588" s="6">
        <f>IF(I588="","",I588-J588)</f>
      </c>
      <c r="L588" s="8"/>
      <c r="M588" s="9">
        <f>IF(OR(K588="",L588="",L588=0),"",K588/L588)</f>
      </c>
      <c r="N588">
        <f>IF(K588="","",IF(K588&gt;0,"Win",IF(K588&lt;0,"Loss","Scratch")))</f>
      </c>
      <c r="O588" s="5"/>
      <c r="P588" s="5"/>
      <c r="Q588" s="5"/>
      <c r="R588" s="5"/>
      <c r="S588" s="10">
        <f>IF(K588="","",SUM(K$2:K588))</f>
      </c>
      <c r="T588" s="10">
        <f>IF(S588="","",MAX(0,MAX(S$2:S588)))</f>
      </c>
      <c r="U588" s="10">
        <f>IF(S588="","",S588-T588)</f>
      </c>
      <c r="V588" s="11">
        <f>IF(U588="","",U588/(Summary!$B$3+T588))</f>
      </c>
    </row>
    <row r="589" spans="1:22" x14ac:dyDescent="0.25">
      <c r="A589" s="4"/>
      <c r="B589" s="4"/>
      <c r="C589" s="5"/>
      <c r="D589" s="5"/>
      <c r="E589" s="5"/>
      <c r="F589" s="5"/>
      <c r="G589" s="5"/>
      <c r="H589" s="5"/>
      <c r="I589" s="6">
        <f>IF(OR(F589="",G589=""),"",(G589-F589)*E589*H589*IF(D589="Short",-1,1))</f>
      </c>
      <c r="J589" s="7"/>
      <c r="K589" s="6">
        <f>IF(I589="","",I589-J589)</f>
      </c>
      <c r="L589" s="8"/>
      <c r="M589" s="9">
        <f>IF(OR(K589="",L589="",L589=0),"",K589/L589)</f>
      </c>
      <c r="N589">
        <f>IF(K589="","",IF(K589&gt;0,"Win",IF(K589&lt;0,"Loss","Scratch")))</f>
      </c>
      <c r="O589" s="5"/>
      <c r="P589" s="5"/>
      <c r="Q589" s="5"/>
      <c r="R589" s="5"/>
      <c r="S589" s="10">
        <f>IF(K589="","",SUM(K$2:K589))</f>
      </c>
      <c r="T589" s="10">
        <f>IF(S589="","",MAX(0,MAX(S$2:S589)))</f>
      </c>
      <c r="U589" s="10">
        <f>IF(S589="","",S589-T589)</f>
      </c>
      <c r="V589" s="11">
        <f>IF(U589="","",U589/(Summary!$B$3+T589))</f>
      </c>
    </row>
    <row r="590" spans="1:22" x14ac:dyDescent="0.25">
      <c r="A590" s="4"/>
      <c r="B590" s="4"/>
      <c r="C590" s="5"/>
      <c r="D590" s="5"/>
      <c r="E590" s="5"/>
      <c r="F590" s="5"/>
      <c r="G590" s="5"/>
      <c r="H590" s="5"/>
      <c r="I590" s="6">
        <f>IF(OR(F590="",G590=""),"",(G590-F590)*E590*H590*IF(D590="Short",-1,1))</f>
      </c>
      <c r="J590" s="7"/>
      <c r="K590" s="6">
        <f>IF(I590="","",I590-J590)</f>
      </c>
      <c r="L590" s="8"/>
      <c r="M590" s="9">
        <f>IF(OR(K590="",L590="",L590=0),"",K590/L590)</f>
      </c>
      <c r="N590">
        <f>IF(K590="","",IF(K590&gt;0,"Win",IF(K590&lt;0,"Loss","Scratch")))</f>
      </c>
      <c r="O590" s="5"/>
      <c r="P590" s="5"/>
      <c r="Q590" s="5"/>
      <c r="R590" s="5"/>
      <c r="S590" s="10">
        <f>IF(K590="","",SUM(K$2:K590))</f>
      </c>
      <c r="T590" s="10">
        <f>IF(S590="","",MAX(0,MAX(S$2:S590)))</f>
      </c>
      <c r="U590" s="10">
        <f>IF(S590="","",S590-T590)</f>
      </c>
      <c r="V590" s="11">
        <f>IF(U590="","",U590/(Summary!$B$3+T590))</f>
      </c>
    </row>
    <row r="591" spans="1:22" x14ac:dyDescent="0.25">
      <c r="A591" s="4"/>
      <c r="B591" s="4"/>
      <c r="C591" s="5"/>
      <c r="D591" s="5"/>
      <c r="E591" s="5"/>
      <c r="F591" s="5"/>
      <c r="G591" s="5"/>
      <c r="H591" s="5"/>
      <c r="I591" s="6">
        <f>IF(OR(F591="",G591=""),"",(G591-F591)*E591*H591*IF(D591="Short",-1,1))</f>
      </c>
      <c r="J591" s="7"/>
      <c r="K591" s="6">
        <f>IF(I591="","",I591-J591)</f>
      </c>
      <c r="L591" s="8"/>
      <c r="M591" s="9">
        <f>IF(OR(K591="",L591="",L591=0),"",K591/L591)</f>
      </c>
      <c r="N591">
        <f>IF(K591="","",IF(K591&gt;0,"Win",IF(K591&lt;0,"Loss","Scratch")))</f>
      </c>
      <c r="O591" s="5"/>
      <c r="P591" s="5"/>
      <c r="Q591" s="5"/>
      <c r="R591" s="5"/>
      <c r="S591" s="10">
        <f>IF(K591="","",SUM(K$2:K591))</f>
      </c>
      <c r="T591" s="10">
        <f>IF(S591="","",MAX(0,MAX(S$2:S591)))</f>
      </c>
      <c r="U591" s="10">
        <f>IF(S591="","",S591-T591)</f>
      </c>
      <c r="V591" s="11">
        <f>IF(U591="","",U591/(Summary!$B$3+T591))</f>
      </c>
    </row>
    <row r="592" spans="1:22" x14ac:dyDescent="0.25">
      <c r="A592" s="4"/>
      <c r="B592" s="4"/>
      <c r="C592" s="5"/>
      <c r="D592" s="5"/>
      <c r="E592" s="5"/>
      <c r="F592" s="5"/>
      <c r="G592" s="5"/>
      <c r="H592" s="5"/>
      <c r="I592" s="6">
        <f>IF(OR(F592="",G592=""),"",(G592-F592)*E592*H592*IF(D592="Short",-1,1))</f>
      </c>
      <c r="J592" s="7"/>
      <c r="K592" s="6">
        <f>IF(I592="","",I592-J592)</f>
      </c>
      <c r="L592" s="8"/>
      <c r="M592" s="9">
        <f>IF(OR(K592="",L592="",L592=0),"",K592/L592)</f>
      </c>
      <c r="N592">
        <f>IF(K592="","",IF(K592&gt;0,"Win",IF(K592&lt;0,"Loss","Scratch")))</f>
      </c>
      <c r="O592" s="5"/>
      <c r="P592" s="5"/>
      <c r="Q592" s="5"/>
      <c r="R592" s="5"/>
      <c r="S592" s="10">
        <f>IF(K592="","",SUM(K$2:K592))</f>
      </c>
      <c r="T592" s="10">
        <f>IF(S592="","",MAX(0,MAX(S$2:S592)))</f>
      </c>
      <c r="U592" s="10">
        <f>IF(S592="","",S592-T592)</f>
      </c>
      <c r="V592" s="11">
        <f>IF(U592="","",U592/(Summary!$B$3+T592))</f>
      </c>
    </row>
    <row r="593" spans="1:22" x14ac:dyDescent="0.25">
      <c r="A593" s="4"/>
      <c r="B593" s="4"/>
      <c r="C593" s="5"/>
      <c r="D593" s="5"/>
      <c r="E593" s="5"/>
      <c r="F593" s="5"/>
      <c r="G593" s="5"/>
      <c r="H593" s="5"/>
      <c r="I593" s="6">
        <f>IF(OR(F593="",G593=""),"",(G593-F593)*E593*H593*IF(D593="Short",-1,1))</f>
      </c>
      <c r="J593" s="7"/>
      <c r="K593" s="6">
        <f>IF(I593="","",I593-J593)</f>
      </c>
      <c r="L593" s="8"/>
      <c r="M593" s="9">
        <f>IF(OR(K593="",L593="",L593=0),"",K593/L593)</f>
      </c>
      <c r="N593">
        <f>IF(K593="","",IF(K593&gt;0,"Win",IF(K593&lt;0,"Loss","Scratch")))</f>
      </c>
      <c r="O593" s="5"/>
      <c r="P593" s="5"/>
      <c r="Q593" s="5"/>
      <c r="R593" s="5"/>
      <c r="S593" s="10">
        <f>IF(K593="","",SUM(K$2:K593))</f>
      </c>
      <c r="T593" s="10">
        <f>IF(S593="","",MAX(0,MAX(S$2:S593)))</f>
      </c>
      <c r="U593" s="10">
        <f>IF(S593="","",S593-T593)</f>
      </c>
      <c r="V593" s="11">
        <f>IF(U593="","",U593/(Summary!$B$3+T593))</f>
      </c>
    </row>
    <row r="594" spans="1:22" x14ac:dyDescent="0.25">
      <c r="A594" s="4"/>
      <c r="B594" s="4"/>
      <c r="C594" s="5"/>
      <c r="D594" s="5"/>
      <c r="E594" s="5"/>
      <c r="F594" s="5"/>
      <c r="G594" s="5"/>
      <c r="H594" s="5"/>
      <c r="I594" s="6">
        <f>IF(OR(F594="",G594=""),"",(G594-F594)*E594*H594*IF(D594="Short",-1,1))</f>
      </c>
      <c r="J594" s="7"/>
      <c r="K594" s="6">
        <f>IF(I594="","",I594-J594)</f>
      </c>
      <c r="L594" s="8"/>
      <c r="M594" s="9">
        <f>IF(OR(K594="",L594="",L594=0),"",K594/L594)</f>
      </c>
      <c r="N594">
        <f>IF(K594="","",IF(K594&gt;0,"Win",IF(K594&lt;0,"Loss","Scratch")))</f>
      </c>
      <c r="O594" s="5"/>
      <c r="P594" s="5"/>
      <c r="Q594" s="5"/>
      <c r="R594" s="5"/>
      <c r="S594" s="10">
        <f>IF(K594="","",SUM(K$2:K594))</f>
      </c>
      <c r="T594" s="10">
        <f>IF(S594="","",MAX(0,MAX(S$2:S594)))</f>
      </c>
      <c r="U594" s="10">
        <f>IF(S594="","",S594-T594)</f>
      </c>
      <c r="V594" s="11">
        <f>IF(U594="","",U594/(Summary!$B$3+T594))</f>
      </c>
    </row>
    <row r="595" spans="1:22" x14ac:dyDescent="0.25">
      <c r="A595" s="4"/>
      <c r="B595" s="4"/>
      <c r="C595" s="5"/>
      <c r="D595" s="5"/>
      <c r="E595" s="5"/>
      <c r="F595" s="5"/>
      <c r="G595" s="5"/>
      <c r="H595" s="5"/>
      <c r="I595" s="6">
        <f>IF(OR(F595="",G595=""),"",(G595-F595)*E595*H595*IF(D595="Short",-1,1))</f>
      </c>
      <c r="J595" s="7"/>
      <c r="K595" s="6">
        <f>IF(I595="","",I595-J595)</f>
      </c>
      <c r="L595" s="8"/>
      <c r="M595" s="9">
        <f>IF(OR(K595="",L595="",L595=0),"",K595/L595)</f>
      </c>
      <c r="N595">
        <f>IF(K595="","",IF(K595&gt;0,"Win",IF(K595&lt;0,"Loss","Scratch")))</f>
      </c>
      <c r="O595" s="5"/>
      <c r="P595" s="5"/>
      <c r="Q595" s="5"/>
      <c r="R595" s="5"/>
      <c r="S595" s="10">
        <f>IF(K595="","",SUM(K$2:K595))</f>
      </c>
      <c r="T595" s="10">
        <f>IF(S595="","",MAX(0,MAX(S$2:S595)))</f>
      </c>
      <c r="U595" s="10">
        <f>IF(S595="","",S595-T595)</f>
      </c>
      <c r="V595" s="11">
        <f>IF(U595="","",U595/(Summary!$B$3+T595))</f>
      </c>
    </row>
    <row r="596" spans="1:22" x14ac:dyDescent="0.25">
      <c r="A596" s="4"/>
      <c r="B596" s="4"/>
      <c r="C596" s="5"/>
      <c r="D596" s="5"/>
      <c r="E596" s="5"/>
      <c r="F596" s="5"/>
      <c r="G596" s="5"/>
      <c r="H596" s="5"/>
      <c r="I596" s="6">
        <f>IF(OR(F596="",G596=""),"",(G596-F596)*E596*H596*IF(D596="Short",-1,1))</f>
      </c>
      <c r="J596" s="7"/>
      <c r="K596" s="6">
        <f>IF(I596="","",I596-J596)</f>
      </c>
      <c r="L596" s="8"/>
      <c r="M596" s="9">
        <f>IF(OR(K596="",L596="",L596=0),"",K596/L596)</f>
      </c>
      <c r="N596">
        <f>IF(K596="","",IF(K596&gt;0,"Win",IF(K596&lt;0,"Loss","Scratch")))</f>
      </c>
      <c r="O596" s="5"/>
      <c r="P596" s="5"/>
      <c r="Q596" s="5"/>
      <c r="R596" s="5"/>
      <c r="S596" s="10">
        <f>IF(K596="","",SUM(K$2:K596))</f>
      </c>
      <c r="T596" s="10">
        <f>IF(S596="","",MAX(0,MAX(S$2:S596)))</f>
      </c>
      <c r="U596" s="10">
        <f>IF(S596="","",S596-T596)</f>
      </c>
      <c r="V596" s="11">
        <f>IF(U596="","",U596/(Summary!$B$3+T596))</f>
      </c>
    </row>
    <row r="597" spans="1:22" x14ac:dyDescent="0.25">
      <c r="A597" s="4"/>
      <c r="B597" s="4"/>
      <c r="C597" s="5"/>
      <c r="D597" s="5"/>
      <c r="E597" s="5"/>
      <c r="F597" s="5"/>
      <c r="G597" s="5"/>
      <c r="H597" s="5"/>
      <c r="I597" s="6">
        <f>IF(OR(F597="",G597=""),"",(G597-F597)*E597*H597*IF(D597="Short",-1,1))</f>
      </c>
      <c r="J597" s="7"/>
      <c r="K597" s="6">
        <f>IF(I597="","",I597-J597)</f>
      </c>
      <c r="L597" s="8"/>
      <c r="M597" s="9">
        <f>IF(OR(K597="",L597="",L597=0),"",K597/L597)</f>
      </c>
      <c r="N597">
        <f>IF(K597="","",IF(K597&gt;0,"Win",IF(K597&lt;0,"Loss","Scratch")))</f>
      </c>
      <c r="O597" s="5"/>
      <c r="P597" s="5"/>
      <c r="Q597" s="5"/>
      <c r="R597" s="5"/>
      <c r="S597" s="10">
        <f>IF(K597="","",SUM(K$2:K597))</f>
      </c>
      <c r="T597" s="10">
        <f>IF(S597="","",MAX(0,MAX(S$2:S597)))</f>
      </c>
      <c r="U597" s="10">
        <f>IF(S597="","",S597-T597)</f>
      </c>
      <c r="V597" s="11">
        <f>IF(U597="","",U597/(Summary!$B$3+T597))</f>
      </c>
    </row>
    <row r="598" spans="1:22" x14ac:dyDescent="0.25">
      <c r="A598" s="4"/>
      <c r="B598" s="4"/>
      <c r="C598" s="5"/>
      <c r="D598" s="5"/>
      <c r="E598" s="5"/>
      <c r="F598" s="5"/>
      <c r="G598" s="5"/>
      <c r="H598" s="5"/>
      <c r="I598" s="6">
        <f>IF(OR(F598="",G598=""),"",(G598-F598)*E598*H598*IF(D598="Short",-1,1))</f>
      </c>
      <c r="J598" s="7"/>
      <c r="K598" s="6">
        <f>IF(I598="","",I598-J598)</f>
      </c>
      <c r="L598" s="8"/>
      <c r="M598" s="9">
        <f>IF(OR(K598="",L598="",L598=0),"",K598/L598)</f>
      </c>
      <c r="N598">
        <f>IF(K598="","",IF(K598&gt;0,"Win",IF(K598&lt;0,"Loss","Scratch")))</f>
      </c>
      <c r="O598" s="5"/>
      <c r="P598" s="5"/>
      <c r="Q598" s="5"/>
      <c r="R598" s="5"/>
      <c r="S598" s="10">
        <f>IF(K598="","",SUM(K$2:K598))</f>
      </c>
      <c r="T598" s="10">
        <f>IF(S598="","",MAX(0,MAX(S$2:S598)))</f>
      </c>
      <c r="U598" s="10">
        <f>IF(S598="","",S598-T598)</f>
      </c>
      <c r="V598" s="11">
        <f>IF(U598="","",U598/(Summary!$B$3+T598))</f>
      </c>
    </row>
    <row r="599" spans="1:22" x14ac:dyDescent="0.25">
      <c r="A599" s="4"/>
      <c r="B599" s="4"/>
      <c r="C599" s="5"/>
      <c r="D599" s="5"/>
      <c r="E599" s="5"/>
      <c r="F599" s="5"/>
      <c r="G599" s="5"/>
      <c r="H599" s="5"/>
      <c r="I599" s="6">
        <f>IF(OR(F599="",G599=""),"",(G599-F599)*E599*H599*IF(D599="Short",-1,1))</f>
      </c>
      <c r="J599" s="7"/>
      <c r="K599" s="6">
        <f>IF(I599="","",I599-J599)</f>
      </c>
      <c r="L599" s="8"/>
      <c r="M599" s="9">
        <f>IF(OR(K599="",L599="",L599=0),"",K599/L599)</f>
      </c>
      <c r="N599">
        <f>IF(K599="","",IF(K599&gt;0,"Win",IF(K599&lt;0,"Loss","Scratch")))</f>
      </c>
      <c r="O599" s="5"/>
      <c r="P599" s="5"/>
      <c r="Q599" s="5"/>
      <c r="R599" s="5"/>
      <c r="S599" s="10">
        <f>IF(K599="","",SUM(K$2:K599))</f>
      </c>
      <c r="T599" s="10">
        <f>IF(S599="","",MAX(0,MAX(S$2:S599)))</f>
      </c>
      <c r="U599" s="10">
        <f>IF(S599="","",S599-T599)</f>
      </c>
      <c r="V599" s="11">
        <f>IF(U599="","",U599/(Summary!$B$3+T599))</f>
      </c>
    </row>
    <row r="600" spans="1:22" x14ac:dyDescent="0.25">
      <c r="A600" s="4"/>
      <c r="B600" s="4"/>
      <c r="C600" s="5"/>
      <c r="D600" s="5"/>
      <c r="E600" s="5"/>
      <c r="F600" s="5"/>
      <c r="G600" s="5"/>
      <c r="H600" s="5"/>
      <c r="I600" s="6">
        <f>IF(OR(F600="",G600=""),"",(G600-F600)*E600*H600*IF(D600="Short",-1,1))</f>
      </c>
      <c r="J600" s="7"/>
      <c r="K600" s="6">
        <f>IF(I600="","",I600-J600)</f>
      </c>
      <c r="L600" s="8"/>
      <c r="M600" s="9">
        <f>IF(OR(K600="",L600="",L600=0),"",K600/L600)</f>
      </c>
      <c r="N600">
        <f>IF(K600="","",IF(K600&gt;0,"Win",IF(K600&lt;0,"Loss","Scratch")))</f>
      </c>
      <c r="O600" s="5"/>
      <c r="P600" s="5"/>
      <c r="Q600" s="5"/>
      <c r="R600" s="5"/>
      <c r="S600" s="10">
        <f>IF(K600="","",SUM(K$2:K600))</f>
      </c>
      <c r="T600" s="10">
        <f>IF(S600="","",MAX(0,MAX(S$2:S600)))</f>
      </c>
      <c r="U600" s="10">
        <f>IF(S600="","",S600-T600)</f>
      </c>
      <c r="V600" s="11">
        <f>IF(U600="","",U600/(Summary!$B$3+T600))</f>
      </c>
    </row>
    <row r="601" spans="1:22" x14ac:dyDescent="0.25">
      <c r="A601" s="4"/>
      <c r="B601" s="4"/>
      <c r="C601" s="5"/>
      <c r="D601" s="5"/>
      <c r="E601" s="5"/>
      <c r="F601" s="5"/>
      <c r="G601" s="5"/>
      <c r="H601" s="5"/>
      <c r="I601" s="6">
        <f>IF(OR(F601="",G601=""),"",(G601-F601)*E601*H601*IF(D601="Short",-1,1))</f>
      </c>
      <c r="J601" s="7"/>
      <c r="K601" s="6">
        <f>IF(I601="","",I601-J601)</f>
      </c>
      <c r="L601" s="8"/>
      <c r="M601" s="9">
        <f>IF(OR(K601="",L601="",L601=0),"",K601/L601)</f>
      </c>
      <c r="N601">
        <f>IF(K601="","",IF(K601&gt;0,"Win",IF(K601&lt;0,"Loss","Scratch")))</f>
      </c>
      <c r="O601" s="5"/>
      <c r="P601" s="5"/>
      <c r="Q601" s="5"/>
      <c r="R601" s="5"/>
      <c r="S601" s="10">
        <f>IF(K601="","",SUM(K$2:K601))</f>
      </c>
      <c r="T601" s="10">
        <f>IF(S601="","",MAX(0,MAX(S$2:S601)))</f>
      </c>
      <c r="U601" s="10">
        <f>IF(S601="","",S601-T601)</f>
      </c>
      <c r="V601" s="11">
        <f>IF(U601="","",U601/(Summary!$B$3+T601))</f>
      </c>
    </row>
    <row r="602" spans="1:22" x14ac:dyDescent="0.25">
      <c r="A602" s="4"/>
      <c r="B602" s="4"/>
      <c r="C602" s="5"/>
      <c r="D602" s="5"/>
      <c r="E602" s="5"/>
      <c r="F602" s="5"/>
      <c r="G602" s="5"/>
      <c r="H602" s="5"/>
      <c r="I602" s="6">
        <f>IF(OR(F602="",G602=""),"",(G602-F602)*E602*H602*IF(D602="Short",-1,1))</f>
      </c>
      <c r="J602" s="7"/>
      <c r="K602" s="6">
        <f>IF(I602="","",I602-J602)</f>
      </c>
      <c r="L602" s="8"/>
      <c r="M602" s="9">
        <f>IF(OR(K602="",L602="",L602=0),"",K602/L602)</f>
      </c>
      <c r="N602">
        <f>IF(K602="","",IF(K602&gt;0,"Win",IF(K602&lt;0,"Loss","Scratch")))</f>
      </c>
      <c r="O602" s="5"/>
      <c r="P602" s="5"/>
      <c r="Q602" s="5"/>
      <c r="R602" s="5"/>
      <c r="S602" s="10">
        <f>IF(K602="","",SUM(K$2:K602))</f>
      </c>
      <c r="T602" s="10">
        <f>IF(S602="","",MAX(0,MAX(S$2:S602)))</f>
      </c>
      <c r="U602" s="10">
        <f>IF(S602="","",S602-T602)</f>
      </c>
      <c r="V602" s="11">
        <f>IF(U602="","",U602/(Summary!$B$3+T602))</f>
      </c>
    </row>
    <row r="603" spans="1:22" x14ac:dyDescent="0.25">
      <c r="A603" s="4"/>
      <c r="B603" s="4"/>
      <c r="C603" s="5"/>
      <c r="D603" s="5"/>
      <c r="E603" s="5"/>
      <c r="F603" s="5"/>
      <c r="G603" s="5"/>
      <c r="H603" s="5"/>
      <c r="I603" s="6">
        <f>IF(OR(F603="",G603=""),"",(G603-F603)*E603*H603*IF(D603="Short",-1,1))</f>
      </c>
      <c r="J603" s="7"/>
      <c r="K603" s="6">
        <f>IF(I603="","",I603-J603)</f>
      </c>
      <c r="L603" s="8"/>
      <c r="M603" s="9">
        <f>IF(OR(K603="",L603="",L603=0),"",K603/L603)</f>
      </c>
      <c r="N603">
        <f>IF(K603="","",IF(K603&gt;0,"Win",IF(K603&lt;0,"Loss","Scratch")))</f>
      </c>
      <c r="O603" s="5"/>
      <c r="P603" s="5"/>
      <c r="Q603" s="5"/>
      <c r="R603" s="5"/>
      <c r="S603" s="10">
        <f>IF(K603="","",SUM(K$2:K603))</f>
      </c>
      <c r="T603" s="10">
        <f>IF(S603="","",MAX(0,MAX(S$2:S603)))</f>
      </c>
      <c r="U603" s="10">
        <f>IF(S603="","",S603-T603)</f>
      </c>
      <c r="V603" s="11">
        <f>IF(U603="","",U603/(Summary!$B$3+T603))</f>
      </c>
    </row>
    <row r="604" spans="1:22" x14ac:dyDescent="0.25">
      <c r="A604" s="4"/>
      <c r="B604" s="4"/>
      <c r="C604" s="5"/>
      <c r="D604" s="5"/>
      <c r="E604" s="5"/>
      <c r="F604" s="5"/>
      <c r="G604" s="5"/>
      <c r="H604" s="5"/>
      <c r="I604" s="6">
        <f>IF(OR(F604="",G604=""),"",(G604-F604)*E604*H604*IF(D604="Short",-1,1))</f>
      </c>
      <c r="J604" s="7"/>
      <c r="K604" s="6">
        <f>IF(I604="","",I604-J604)</f>
      </c>
      <c r="L604" s="8"/>
      <c r="M604" s="9">
        <f>IF(OR(K604="",L604="",L604=0),"",K604/L604)</f>
      </c>
      <c r="N604">
        <f>IF(K604="","",IF(K604&gt;0,"Win",IF(K604&lt;0,"Loss","Scratch")))</f>
      </c>
      <c r="O604" s="5"/>
      <c r="P604" s="5"/>
      <c r="Q604" s="5"/>
      <c r="R604" s="5"/>
      <c r="S604" s="10">
        <f>IF(K604="","",SUM(K$2:K604))</f>
      </c>
      <c r="T604" s="10">
        <f>IF(S604="","",MAX(0,MAX(S$2:S604)))</f>
      </c>
      <c r="U604" s="10">
        <f>IF(S604="","",S604-T604)</f>
      </c>
      <c r="V604" s="11">
        <f>IF(U604="","",U604/(Summary!$B$3+T604))</f>
      </c>
    </row>
    <row r="605" spans="1:22" x14ac:dyDescent="0.25">
      <c r="A605" s="4"/>
      <c r="B605" s="4"/>
      <c r="C605" s="5"/>
      <c r="D605" s="5"/>
      <c r="E605" s="5"/>
      <c r="F605" s="5"/>
      <c r="G605" s="5"/>
      <c r="H605" s="5"/>
      <c r="I605" s="6">
        <f>IF(OR(F605="",G605=""),"",(G605-F605)*E605*H605*IF(D605="Short",-1,1))</f>
      </c>
      <c r="J605" s="7"/>
      <c r="K605" s="6">
        <f>IF(I605="","",I605-J605)</f>
      </c>
      <c r="L605" s="8"/>
      <c r="M605" s="9">
        <f>IF(OR(K605="",L605="",L605=0),"",K605/L605)</f>
      </c>
      <c r="N605">
        <f>IF(K605="","",IF(K605&gt;0,"Win",IF(K605&lt;0,"Loss","Scratch")))</f>
      </c>
      <c r="O605" s="5"/>
      <c r="P605" s="5"/>
      <c r="Q605" s="5"/>
      <c r="R605" s="5"/>
      <c r="S605" s="10">
        <f>IF(K605="","",SUM(K$2:K605))</f>
      </c>
      <c r="T605" s="10">
        <f>IF(S605="","",MAX(0,MAX(S$2:S605)))</f>
      </c>
      <c r="U605" s="10">
        <f>IF(S605="","",S605-T605)</f>
      </c>
      <c r="V605" s="11">
        <f>IF(U605="","",U605/(Summary!$B$3+T605))</f>
      </c>
    </row>
    <row r="606" spans="1:22" x14ac:dyDescent="0.25">
      <c r="A606" s="4"/>
      <c r="B606" s="4"/>
      <c r="C606" s="5"/>
      <c r="D606" s="5"/>
      <c r="E606" s="5"/>
      <c r="F606" s="5"/>
      <c r="G606" s="5"/>
      <c r="H606" s="5"/>
      <c r="I606" s="6">
        <f>IF(OR(F606="",G606=""),"",(G606-F606)*E606*H606*IF(D606="Short",-1,1))</f>
      </c>
      <c r="J606" s="7"/>
      <c r="K606" s="6">
        <f>IF(I606="","",I606-J606)</f>
      </c>
      <c r="L606" s="8"/>
      <c r="M606" s="9">
        <f>IF(OR(K606="",L606="",L606=0),"",K606/L606)</f>
      </c>
      <c r="N606">
        <f>IF(K606="","",IF(K606&gt;0,"Win",IF(K606&lt;0,"Loss","Scratch")))</f>
      </c>
      <c r="O606" s="5"/>
      <c r="P606" s="5"/>
      <c r="Q606" s="5"/>
      <c r="R606" s="5"/>
      <c r="S606" s="10">
        <f>IF(K606="","",SUM(K$2:K606))</f>
      </c>
      <c r="T606" s="10">
        <f>IF(S606="","",MAX(0,MAX(S$2:S606)))</f>
      </c>
      <c r="U606" s="10">
        <f>IF(S606="","",S606-T606)</f>
      </c>
      <c r="V606" s="11">
        <f>IF(U606="","",U606/(Summary!$B$3+T606))</f>
      </c>
    </row>
    <row r="607" spans="1:22" x14ac:dyDescent="0.25">
      <c r="A607" s="4"/>
      <c r="B607" s="4"/>
      <c r="C607" s="5"/>
      <c r="D607" s="5"/>
      <c r="E607" s="5"/>
      <c r="F607" s="5"/>
      <c r="G607" s="5"/>
      <c r="H607" s="5"/>
      <c r="I607" s="6">
        <f>IF(OR(F607="",G607=""),"",(G607-F607)*E607*H607*IF(D607="Short",-1,1))</f>
      </c>
      <c r="J607" s="7"/>
      <c r="K607" s="6">
        <f>IF(I607="","",I607-J607)</f>
      </c>
      <c r="L607" s="8"/>
      <c r="M607" s="9">
        <f>IF(OR(K607="",L607="",L607=0),"",K607/L607)</f>
      </c>
      <c r="N607">
        <f>IF(K607="","",IF(K607&gt;0,"Win",IF(K607&lt;0,"Loss","Scratch")))</f>
      </c>
      <c r="O607" s="5"/>
      <c r="P607" s="5"/>
      <c r="Q607" s="5"/>
      <c r="R607" s="5"/>
      <c r="S607" s="10">
        <f>IF(K607="","",SUM(K$2:K607))</f>
      </c>
      <c r="T607" s="10">
        <f>IF(S607="","",MAX(0,MAX(S$2:S607)))</f>
      </c>
      <c r="U607" s="10">
        <f>IF(S607="","",S607-T607)</f>
      </c>
      <c r="V607" s="11">
        <f>IF(U607="","",U607/(Summary!$B$3+T607))</f>
      </c>
    </row>
    <row r="608" spans="1:22" x14ac:dyDescent="0.25">
      <c r="A608" s="4"/>
      <c r="B608" s="4"/>
      <c r="C608" s="5"/>
      <c r="D608" s="5"/>
      <c r="E608" s="5"/>
      <c r="F608" s="5"/>
      <c r="G608" s="5"/>
      <c r="H608" s="5"/>
      <c r="I608" s="6">
        <f>IF(OR(F608="",G608=""),"",(G608-F608)*E608*H608*IF(D608="Short",-1,1))</f>
      </c>
      <c r="J608" s="7"/>
      <c r="K608" s="6">
        <f>IF(I608="","",I608-J608)</f>
      </c>
      <c r="L608" s="8"/>
      <c r="M608" s="9">
        <f>IF(OR(K608="",L608="",L608=0),"",K608/L608)</f>
      </c>
      <c r="N608">
        <f>IF(K608="","",IF(K608&gt;0,"Win",IF(K608&lt;0,"Loss","Scratch")))</f>
      </c>
      <c r="O608" s="5"/>
      <c r="P608" s="5"/>
      <c r="Q608" s="5"/>
      <c r="R608" s="5"/>
      <c r="S608" s="10">
        <f>IF(K608="","",SUM(K$2:K608))</f>
      </c>
      <c r="T608" s="10">
        <f>IF(S608="","",MAX(0,MAX(S$2:S608)))</f>
      </c>
      <c r="U608" s="10">
        <f>IF(S608="","",S608-T608)</f>
      </c>
      <c r="V608" s="11">
        <f>IF(U608="","",U608/(Summary!$B$3+T608))</f>
      </c>
    </row>
    <row r="609" spans="1:22" x14ac:dyDescent="0.25">
      <c r="A609" s="4"/>
      <c r="B609" s="4"/>
      <c r="C609" s="5"/>
      <c r="D609" s="5"/>
      <c r="E609" s="5"/>
      <c r="F609" s="5"/>
      <c r="G609" s="5"/>
      <c r="H609" s="5"/>
      <c r="I609" s="6">
        <f>IF(OR(F609="",G609=""),"",(G609-F609)*E609*H609*IF(D609="Short",-1,1))</f>
      </c>
      <c r="J609" s="7"/>
      <c r="K609" s="6">
        <f>IF(I609="","",I609-J609)</f>
      </c>
      <c r="L609" s="8"/>
      <c r="M609" s="9">
        <f>IF(OR(K609="",L609="",L609=0),"",K609/L609)</f>
      </c>
      <c r="N609">
        <f>IF(K609="","",IF(K609&gt;0,"Win",IF(K609&lt;0,"Loss","Scratch")))</f>
      </c>
      <c r="O609" s="5"/>
      <c r="P609" s="5"/>
      <c r="Q609" s="5"/>
      <c r="R609" s="5"/>
      <c r="S609" s="10">
        <f>IF(K609="","",SUM(K$2:K609))</f>
      </c>
      <c r="T609" s="10">
        <f>IF(S609="","",MAX(0,MAX(S$2:S609)))</f>
      </c>
      <c r="U609" s="10">
        <f>IF(S609="","",S609-T609)</f>
      </c>
      <c r="V609" s="11">
        <f>IF(U609="","",U609/(Summary!$B$3+T609))</f>
      </c>
    </row>
    <row r="610" spans="1:22" x14ac:dyDescent="0.25">
      <c r="A610" s="4"/>
      <c r="B610" s="4"/>
      <c r="C610" s="5"/>
      <c r="D610" s="5"/>
      <c r="E610" s="5"/>
      <c r="F610" s="5"/>
      <c r="G610" s="5"/>
      <c r="H610" s="5"/>
      <c r="I610" s="6">
        <f>IF(OR(F610="",G610=""),"",(G610-F610)*E610*H610*IF(D610="Short",-1,1))</f>
      </c>
      <c r="J610" s="7"/>
      <c r="K610" s="6">
        <f>IF(I610="","",I610-J610)</f>
      </c>
      <c r="L610" s="8"/>
      <c r="M610" s="9">
        <f>IF(OR(K610="",L610="",L610=0),"",K610/L610)</f>
      </c>
      <c r="N610">
        <f>IF(K610="","",IF(K610&gt;0,"Win",IF(K610&lt;0,"Loss","Scratch")))</f>
      </c>
      <c r="O610" s="5"/>
      <c r="P610" s="5"/>
      <c r="Q610" s="5"/>
      <c r="R610" s="5"/>
      <c r="S610" s="10">
        <f>IF(K610="","",SUM(K$2:K610))</f>
      </c>
      <c r="T610" s="10">
        <f>IF(S610="","",MAX(0,MAX(S$2:S610)))</f>
      </c>
      <c r="U610" s="10">
        <f>IF(S610="","",S610-T610)</f>
      </c>
      <c r="V610" s="11">
        <f>IF(U610="","",U610/(Summary!$B$3+T610))</f>
      </c>
    </row>
    <row r="611" spans="1:22" x14ac:dyDescent="0.25">
      <c r="A611" s="4"/>
      <c r="B611" s="4"/>
      <c r="C611" s="5"/>
      <c r="D611" s="5"/>
      <c r="E611" s="5"/>
      <c r="F611" s="5"/>
      <c r="G611" s="5"/>
      <c r="H611" s="5"/>
      <c r="I611" s="6">
        <f>IF(OR(F611="",G611=""),"",(G611-F611)*E611*H611*IF(D611="Short",-1,1))</f>
      </c>
      <c r="J611" s="7"/>
      <c r="K611" s="6">
        <f>IF(I611="","",I611-J611)</f>
      </c>
      <c r="L611" s="8"/>
      <c r="M611" s="9">
        <f>IF(OR(K611="",L611="",L611=0),"",K611/L611)</f>
      </c>
      <c r="N611">
        <f>IF(K611="","",IF(K611&gt;0,"Win",IF(K611&lt;0,"Loss","Scratch")))</f>
      </c>
      <c r="O611" s="5"/>
      <c r="P611" s="5"/>
      <c r="Q611" s="5"/>
      <c r="R611" s="5"/>
      <c r="S611" s="10">
        <f>IF(K611="","",SUM(K$2:K611))</f>
      </c>
      <c r="T611" s="10">
        <f>IF(S611="","",MAX(0,MAX(S$2:S611)))</f>
      </c>
      <c r="U611" s="10">
        <f>IF(S611="","",S611-T611)</f>
      </c>
      <c r="V611" s="11">
        <f>IF(U611="","",U611/(Summary!$B$3+T611))</f>
      </c>
    </row>
    <row r="612" spans="1:22" x14ac:dyDescent="0.25">
      <c r="A612" s="4"/>
      <c r="B612" s="4"/>
      <c r="C612" s="5"/>
      <c r="D612" s="5"/>
      <c r="E612" s="5"/>
      <c r="F612" s="5"/>
      <c r="G612" s="5"/>
      <c r="H612" s="5"/>
      <c r="I612" s="6">
        <f>IF(OR(F612="",G612=""),"",(G612-F612)*E612*H612*IF(D612="Short",-1,1))</f>
      </c>
      <c r="J612" s="7"/>
      <c r="K612" s="6">
        <f>IF(I612="","",I612-J612)</f>
      </c>
      <c r="L612" s="8"/>
      <c r="M612" s="9">
        <f>IF(OR(K612="",L612="",L612=0),"",K612/L612)</f>
      </c>
      <c r="N612">
        <f>IF(K612="","",IF(K612&gt;0,"Win",IF(K612&lt;0,"Loss","Scratch")))</f>
      </c>
      <c r="O612" s="5"/>
      <c r="P612" s="5"/>
      <c r="Q612" s="5"/>
      <c r="R612" s="5"/>
      <c r="S612" s="10">
        <f>IF(K612="","",SUM(K$2:K612))</f>
      </c>
      <c r="T612" s="10">
        <f>IF(S612="","",MAX(0,MAX(S$2:S612)))</f>
      </c>
      <c r="U612" s="10">
        <f>IF(S612="","",S612-T612)</f>
      </c>
      <c r="V612" s="11">
        <f>IF(U612="","",U612/(Summary!$B$3+T612))</f>
      </c>
    </row>
    <row r="613" spans="1:22" x14ac:dyDescent="0.25">
      <c r="A613" s="4"/>
      <c r="B613" s="4"/>
      <c r="C613" s="5"/>
      <c r="D613" s="5"/>
      <c r="E613" s="5"/>
      <c r="F613" s="5"/>
      <c r="G613" s="5"/>
      <c r="H613" s="5"/>
      <c r="I613" s="6">
        <f>IF(OR(F613="",G613=""),"",(G613-F613)*E613*H613*IF(D613="Short",-1,1))</f>
      </c>
      <c r="J613" s="7"/>
      <c r="K613" s="6">
        <f>IF(I613="","",I613-J613)</f>
      </c>
      <c r="L613" s="8"/>
      <c r="M613" s="9">
        <f>IF(OR(K613="",L613="",L613=0),"",K613/L613)</f>
      </c>
      <c r="N613">
        <f>IF(K613="","",IF(K613&gt;0,"Win",IF(K613&lt;0,"Loss","Scratch")))</f>
      </c>
      <c r="O613" s="5"/>
      <c r="P613" s="5"/>
      <c r="Q613" s="5"/>
      <c r="R613" s="5"/>
      <c r="S613" s="10">
        <f>IF(K613="","",SUM(K$2:K613))</f>
      </c>
      <c r="T613" s="10">
        <f>IF(S613="","",MAX(0,MAX(S$2:S613)))</f>
      </c>
      <c r="U613" s="10">
        <f>IF(S613="","",S613-T613)</f>
      </c>
      <c r="V613" s="11">
        <f>IF(U613="","",U613/(Summary!$B$3+T613))</f>
      </c>
    </row>
    <row r="614" spans="1:22" x14ac:dyDescent="0.25">
      <c r="A614" s="4"/>
      <c r="B614" s="4"/>
      <c r="C614" s="5"/>
      <c r="D614" s="5"/>
      <c r="E614" s="5"/>
      <c r="F614" s="5"/>
      <c r="G614" s="5"/>
      <c r="H614" s="5"/>
      <c r="I614" s="6">
        <f>IF(OR(F614="",G614=""),"",(G614-F614)*E614*H614*IF(D614="Short",-1,1))</f>
      </c>
      <c r="J614" s="7"/>
      <c r="K614" s="6">
        <f>IF(I614="","",I614-J614)</f>
      </c>
      <c r="L614" s="8"/>
      <c r="M614" s="9">
        <f>IF(OR(K614="",L614="",L614=0),"",K614/L614)</f>
      </c>
      <c r="N614">
        <f>IF(K614="","",IF(K614&gt;0,"Win",IF(K614&lt;0,"Loss","Scratch")))</f>
      </c>
      <c r="O614" s="5"/>
      <c r="P614" s="5"/>
      <c r="Q614" s="5"/>
      <c r="R614" s="5"/>
      <c r="S614" s="10">
        <f>IF(K614="","",SUM(K$2:K614))</f>
      </c>
      <c r="T614" s="10">
        <f>IF(S614="","",MAX(0,MAX(S$2:S614)))</f>
      </c>
      <c r="U614" s="10">
        <f>IF(S614="","",S614-T614)</f>
      </c>
      <c r="V614" s="11">
        <f>IF(U614="","",U614/(Summary!$B$3+T614))</f>
      </c>
    </row>
    <row r="615" spans="1:22" x14ac:dyDescent="0.25">
      <c r="A615" s="4"/>
      <c r="B615" s="4"/>
      <c r="C615" s="5"/>
      <c r="D615" s="5"/>
      <c r="E615" s="5"/>
      <c r="F615" s="5"/>
      <c r="G615" s="5"/>
      <c r="H615" s="5"/>
      <c r="I615" s="6">
        <f>IF(OR(F615="",G615=""),"",(G615-F615)*E615*H615*IF(D615="Short",-1,1))</f>
      </c>
      <c r="J615" s="7"/>
      <c r="K615" s="6">
        <f>IF(I615="","",I615-J615)</f>
      </c>
      <c r="L615" s="8"/>
      <c r="M615" s="9">
        <f>IF(OR(K615="",L615="",L615=0),"",K615/L615)</f>
      </c>
      <c r="N615">
        <f>IF(K615="","",IF(K615&gt;0,"Win",IF(K615&lt;0,"Loss","Scratch")))</f>
      </c>
      <c r="O615" s="5"/>
      <c r="P615" s="5"/>
      <c r="Q615" s="5"/>
      <c r="R615" s="5"/>
      <c r="S615" s="10">
        <f>IF(K615="","",SUM(K$2:K615))</f>
      </c>
      <c r="T615" s="10">
        <f>IF(S615="","",MAX(0,MAX(S$2:S615)))</f>
      </c>
      <c r="U615" s="10">
        <f>IF(S615="","",S615-T615)</f>
      </c>
      <c r="V615" s="11">
        <f>IF(U615="","",U615/(Summary!$B$3+T615))</f>
      </c>
    </row>
    <row r="616" spans="1:22" x14ac:dyDescent="0.25">
      <c r="A616" s="4"/>
      <c r="B616" s="4"/>
      <c r="C616" s="5"/>
      <c r="D616" s="5"/>
      <c r="E616" s="5"/>
      <c r="F616" s="5"/>
      <c r="G616" s="5"/>
      <c r="H616" s="5"/>
      <c r="I616" s="6">
        <f>IF(OR(F616="",G616=""),"",(G616-F616)*E616*H616*IF(D616="Short",-1,1))</f>
      </c>
      <c r="J616" s="7"/>
      <c r="K616" s="6">
        <f>IF(I616="","",I616-J616)</f>
      </c>
      <c r="L616" s="8"/>
      <c r="M616" s="9">
        <f>IF(OR(K616="",L616="",L616=0),"",K616/L616)</f>
      </c>
      <c r="N616">
        <f>IF(K616="","",IF(K616&gt;0,"Win",IF(K616&lt;0,"Loss","Scratch")))</f>
      </c>
      <c r="O616" s="5"/>
      <c r="P616" s="5"/>
      <c r="Q616" s="5"/>
      <c r="R616" s="5"/>
      <c r="S616" s="10">
        <f>IF(K616="","",SUM(K$2:K616))</f>
      </c>
      <c r="T616" s="10">
        <f>IF(S616="","",MAX(0,MAX(S$2:S616)))</f>
      </c>
      <c r="U616" s="10">
        <f>IF(S616="","",S616-T616)</f>
      </c>
      <c r="V616" s="11">
        <f>IF(U616="","",U616/(Summary!$B$3+T616))</f>
      </c>
    </row>
    <row r="617" spans="1:22" x14ac:dyDescent="0.25">
      <c r="A617" s="4"/>
      <c r="B617" s="4"/>
      <c r="C617" s="5"/>
      <c r="D617" s="5"/>
      <c r="E617" s="5"/>
      <c r="F617" s="5"/>
      <c r="G617" s="5"/>
      <c r="H617" s="5"/>
      <c r="I617" s="6">
        <f>IF(OR(F617="",G617=""),"",(G617-F617)*E617*H617*IF(D617="Short",-1,1))</f>
      </c>
      <c r="J617" s="7"/>
      <c r="K617" s="6">
        <f>IF(I617="","",I617-J617)</f>
      </c>
      <c r="L617" s="8"/>
      <c r="M617" s="9">
        <f>IF(OR(K617="",L617="",L617=0),"",K617/L617)</f>
      </c>
      <c r="N617">
        <f>IF(K617="","",IF(K617&gt;0,"Win",IF(K617&lt;0,"Loss","Scratch")))</f>
      </c>
      <c r="O617" s="5"/>
      <c r="P617" s="5"/>
      <c r="Q617" s="5"/>
      <c r="R617" s="5"/>
      <c r="S617" s="10">
        <f>IF(K617="","",SUM(K$2:K617))</f>
      </c>
      <c r="T617" s="10">
        <f>IF(S617="","",MAX(0,MAX(S$2:S617)))</f>
      </c>
      <c r="U617" s="10">
        <f>IF(S617="","",S617-T617)</f>
      </c>
      <c r="V617" s="11">
        <f>IF(U617="","",U617/(Summary!$B$3+T617))</f>
      </c>
    </row>
    <row r="618" spans="1:22" x14ac:dyDescent="0.25">
      <c r="A618" s="4"/>
      <c r="B618" s="4"/>
      <c r="C618" s="5"/>
      <c r="D618" s="5"/>
      <c r="E618" s="5"/>
      <c r="F618" s="5"/>
      <c r="G618" s="5"/>
      <c r="H618" s="5"/>
      <c r="I618" s="6">
        <f>IF(OR(F618="",G618=""),"",(G618-F618)*E618*H618*IF(D618="Short",-1,1))</f>
      </c>
      <c r="J618" s="7"/>
      <c r="K618" s="6">
        <f>IF(I618="","",I618-J618)</f>
      </c>
      <c r="L618" s="8"/>
      <c r="M618" s="9">
        <f>IF(OR(K618="",L618="",L618=0),"",K618/L618)</f>
      </c>
      <c r="N618">
        <f>IF(K618="","",IF(K618&gt;0,"Win",IF(K618&lt;0,"Loss","Scratch")))</f>
      </c>
      <c r="O618" s="5"/>
      <c r="P618" s="5"/>
      <c r="Q618" s="5"/>
      <c r="R618" s="5"/>
      <c r="S618" s="10">
        <f>IF(K618="","",SUM(K$2:K618))</f>
      </c>
      <c r="T618" s="10">
        <f>IF(S618="","",MAX(0,MAX(S$2:S618)))</f>
      </c>
      <c r="U618" s="10">
        <f>IF(S618="","",S618-T618)</f>
      </c>
      <c r="V618" s="11">
        <f>IF(U618="","",U618/(Summary!$B$3+T618))</f>
      </c>
    </row>
    <row r="619" spans="1:22" x14ac:dyDescent="0.25">
      <c r="A619" s="4"/>
      <c r="B619" s="4"/>
      <c r="C619" s="5"/>
      <c r="D619" s="5"/>
      <c r="E619" s="5"/>
      <c r="F619" s="5"/>
      <c r="G619" s="5"/>
      <c r="H619" s="5"/>
      <c r="I619" s="6">
        <f>IF(OR(F619="",G619=""),"",(G619-F619)*E619*H619*IF(D619="Short",-1,1))</f>
      </c>
      <c r="J619" s="7"/>
      <c r="K619" s="6">
        <f>IF(I619="","",I619-J619)</f>
      </c>
      <c r="L619" s="8"/>
      <c r="M619" s="9">
        <f>IF(OR(K619="",L619="",L619=0),"",K619/L619)</f>
      </c>
      <c r="N619">
        <f>IF(K619="","",IF(K619&gt;0,"Win",IF(K619&lt;0,"Loss","Scratch")))</f>
      </c>
      <c r="O619" s="5"/>
      <c r="P619" s="5"/>
      <c r="Q619" s="5"/>
      <c r="R619" s="5"/>
      <c r="S619" s="10">
        <f>IF(K619="","",SUM(K$2:K619))</f>
      </c>
      <c r="T619" s="10">
        <f>IF(S619="","",MAX(0,MAX(S$2:S619)))</f>
      </c>
      <c r="U619" s="10">
        <f>IF(S619="","",S619-T619)</f>
      </c>
      <c r="V619" s="11">
        <f>IF(U619="","",U619/(Summary!$B$3+T619))</f>
      </c>
    </row>
    <row r="620" spans="1:22" x14ac:dyDescent="0.25">
      <c r="A620" s="4"/>
      <c r="B620" s="4"/>
      <c r="C620" s="5"/>
      <c r="D620" s="5"/>
      <c r="E620" s="5"/>
      <c r="F620" s="5"/>
      <c r="G620" s="5"/>
      <c r="H620" s="5"/>
      <c r="I620" s="6">
        <f>IF(OR(F620="",G620=""),"",(G620-F620)*E620*H620*IF(D620="Short",-1,1))</f>
      </c>
      <c r="J620" s="7"/>
      <c r="K620" s="6">
        <f>IF(I620="","",I620-J620)</f>
      </c>
      <c r="L620" s="8"/>
      <c r="M620" s="9">
        <f>IF(OR(K620="",L620="",L620=0),"",K620/L620)</f>
      </c>
      <c r="N620">
        <f>IF(K620="","",IF(K620&gt;0,"Win",IF(K620&lt;0,"Loss","Scratch")))</f>
      </c>
      <c r="O620" s="5"/>
      <c r="P620" s="5"/>
      <c r="Q620" s="5"/>
      <c r="R620" s="5"/>
      <c r="S620" s="10">
        <f>IF(K620="","",SUM(K$2:K620))</f>
      </c>
      <c r="T620" s="10">
        <f>IF(S620="","",MAX(0,MAX(S$2:S620)))</f>
      </c>
      <c r="U620" s="10">
        <f>IF(S620="","",S620-T620)</f>
      </c>
      <c r="V620" s="11">
        <f>IF(U620="","",U620/(Summary!$B$3+T620))</f>
      </c>
    </row>
    <row r="621" spans="1:22" x14ac:dyDescent="0.25">
      <c r="A621" s="4"/>
      <c r="B621" s="4"/>
      <c r="C621" s="5"/>
      <c r="D621" s="5"/>
      <c r="E621" s="5"/>
      <c r="F621" s="5"/>
      <c r="G621" s="5"/>
      <c r="H621" s="5"/>
      <c r="I621" s="6">
        <f>IF(OR(F621="",G621=""),"",(G621-F621)*E621*H621*IF(D621="Short",-1,1))</f>
      </c>
      <c r="J621" s="7"/>
      <c r="K621" s="6">
        <f>IF(I621="","",I621-J621)</f>
      </c>
      <c r="L621" s="8"/>
      <c r="M621" s="9">
        <f>IF(OR(K621="",L621="",L621=0),"",K621/L621)</f>
      </c>
      <c r="N621">
        <f>IF(K621="","",IF(K621&gt;0,"Win",IF(K621&lt;0,"Loss","Scratch")))</f>
      </c>
      <c r="O621" s="5"/>
      <c r="P621" s="5"/>
      <c r="Q621" s="5"/>
      <c r="R621" s="5"/>
      <c r="S621" s="10">
        <f>IF(K621="","",SUM(K$2:K621))</f>
      </c>
      <c r="T621" s="10">
        <f>IF(S621="","",MAX(0,MAX(S$2:S621)))</f>
      </c>
      <c r="U621" s="10">
        <f>IF(S621="","",S621-T621)</f>
      </c>
      <c r="V621" s="11">
        <f>IF(U621="","",U621/(Summary!$B$3+T621))</f>
      </c>
    </row>
    <row r="622" spans="1:22" x14ac:dyDescent="0.25">
      <c r="A622" s="4"/>
      <c r="B622" s="4"/>
      <c r="C622" s="5"/>
      <c r="D622" s="5"/>
      <c r="E622" s="5"/>
      <c r="F622" s="5"/>
      <c r="G622" s="5"/>
      <c r="H622" s="5"/>
      <c r="I622" s="6">
        <f>IF(OR(F622="",G622=""),"",(G622-F622)*E622*H622*IF(D622="Short",-1,1))</f>
      </c>
      <c r="J622" s="7"/>
      <c r="K622" s="6">
        <f>IF(I622="","",I622-J622)</f>
      </c>
      <c r="L622" s="8"/>
      <c r="M622" s="9">
        <f>IF(OR(K622="",L622="",L622=0),"",K622/L622)</f>
      </c>
      <c r="N622">
        <f>IF(K622="","",IF(K622&gt;0,"Win",IF(K622&lt;0,"Loss","Scratch")))</f>
      </c>
      <c r="O622" s="5"/>
      <c r="P622" s="5"/>
      <c r="Q622" s="5"/>
      <c r="R622" s="5"/>
      <c r="S622" s="10">
        <f>IF(K622="","",SUM(K$2:K622))</f>
      </c>
      <c r="T622" s="10">
        <f>IF(S622="","",MAX(0,MAX(S$2:S622)))</f>
      </c>
      <c r="U622" s="10">
        <f>IF(S622="","",S622-T622)</f>
      </c>
      <c r="V622" s="11">
        <f>IF(U622="","",U622/(Summary!$B$3+T622))</f>
      </c>
    </row>
    <row r="623" spans="1:22" x14ac:dyDescent="0.25">
      <c r="A623" s="4"/>
      <c r="B623" s="4"/>
      <c r="C623" s="5"/>
      <c r="D623" s="5"/>
      <c r="E623" s="5"/>
      <c r="F623" s="5"/>
      <c r="G623" s="5"/>
      <c r="H623" s="5"/>
      <c r="I623" s="6">
        <f>IF(OR(F623="",G623=""),"",(G623-F623)*E623*H623*IF(D623="Short",-1,1))</f>
      </c>
      <c r="J623" s="7"/>
      <c r="K623" s="6">
        <f>IF(I623="","",I623-J623)</f>
      </c>
      <c r="L623" s="8"/>
      <c r="M623" s="9">
        <f>IF(OR(K623="",L623="",L623=0),"",K623/L623)</f>
      </c>
      <c r="N623">
        <f>IF(K623="","",IF(K623&gt;0,"Win",IF(K623&lt;0,"Loss","Scratch")))</f>
      </c>
      <c r="O623" s="5"/>
      <c r="P623" s="5"/>
      <c r="Q623" s="5"/>
      <c r="R623" s="5"/>
      <c r="S623" s="10">
        <f>IF(K623="","",SUM(K$2:K623))</f>
      </c>
      <c r="T623" s="10">
        <f>IF(S623="","",MAX(0,MAX(S$2:S623)))</f>
      </c>
      <c r="U623" s="10">
        <f>IF(S623="","",S623-T623)</f>
      </c>
      <c r="V623" s="11">
        <f>IF(U623="","",U623/(Summary!$B$3+T623))</f>
      </c>
    </row>
    <row r="624" spans="1:22" x14ac:dyDescent="0.25">
      <c r="A624" s="4"/>
      <c r="B624" s="4"/>
      <c r="C624" s="5"/>
      <c r="D624" s="5"/>
      <c r="E624" s="5"/>
      <c r="F624" s="5"/>
      <c r="G624" s="5"/>
      <c r="H624" s="5"/>
      <c r="I624" s="6">
        <f>IF(OR(F624="",G624=""),"",(G624-F624)*E624*H624*IF(D624="Short",-1,1))</f>
      </c>
      <c r="J624" s="7"/>
      <c r="K624" s="6">
        <f>IF(I624="","",I624-J624)</f>
      </c>
      <c r="L624" s="8"/>
      <c r="M624" s="9">
        <f>IF(OR(K624="",L624="",L624=0),"",K624/L624)</f>
      </c>
      <c r="N624">
        <f>IF(K624="","",IF(K624&gt;0,"Win",IF(K624&lt;0,"Loss","Scratch")))</f>
      </c>
      <c r="O624" s="5"/>
      <c r="P624" s="5"/>
      <c r="Q624" s="5"/>
      <c r="R624" s="5"/>
      <c r="S624" s="10">
        <f>IF(K624="","",SUM(K$2:K624))</f>
      </c>
      <c r="T624" s="10">
        <f>IF(S624="","",MAX(0,MAX(S$2:S624)))</f>
      </c>
      <c r="U624" s="10">
        <f>IF(S624="","",S624-T624)</f>
      </c>
      <c r="V624" s="11">
        <f>IF(U624="","",U624/(Summary!$B$3+T624))</f>
      </c>
    </row>
    <row r="625" spans="1:22" x14ac:dyDescent="0.25">
      <c r="A625" s="4"/>
      <c r="B625" s="4"/>
      <c r="C625" s="5"/>
      <c r="D625" s="5"/>
      <c r="E625" s="5"/>
      <c r="F625" s="5"/>
      <c r="G625" s="5"/>
      <c r="H625" s="5"/>
      <c r="I625" s="6">
        <f>IF(OR(F625="",G625=""),"",(G625-F625)*E625*H625*IF(D625="Short",-1,1))</f>
      </c>
      <c r="J625" s="7"/>
      <c r="K625" s="6">
        <f>IF(I625="","",I625-J625)</f>
      </c>
      <c r="L625" s="8"/>
      <c r="M625" s="9">
        <f>IF(OR(K625="",L625="",L625=0),"",K625/L625)</f>
      </c>
      <c r="N625">
        <f>IF(K625="","",IF(K625&gt;0,"Win",IF(K625&lt;0,"Loss","Scratch")))</f>
      </c>
      <c r="O625" s="5"/>
      <c r="P625" s="5"/>
      <c r="Q625" s="5"/>
      <c r="R625" s="5"/>
      <c r="S625" s="10">
        <f>IF(K625="","",SUM(K$2:K625))</f>
      </c>
      <c r="T625" s="10">
        <f>IF(S625="","",MAX(0,MAX(S$2:S625)))</f>
      </c>
      <c r="U625" s="10">
        <f>IF(S625="","",S625-T625)</f>
      </c>
      <c r="V625" s="11">
        <f>IF(U625="","",U625/(Summary!$B$3+T625))</f>
      </c>
    </row>
    <row r="626" spans="1:22" x14ac:dyDescent="0.25">
      <c r="A626" s="4"/>
      <c r="B626" s="4"/>
      <c r="C626" s="5"/>
      <c r="D626" s="5"/>
      <c r="E626" s="5"/>
      <c r="F626" s="5"/>
      <c r="G626" s="5"/>
      <c r="H626" s="5"/>
      <c r="I626" s="6">
        <f>IF(OR(F626="",G626=""),"",(G626-F626)*E626*H626*IF(D626="Short",-1,1))</f>
      </c>
      <c r="J626" s="7"/>
      <c r="K626" s="6">
        <f>IF(I626="","",I626-J626)</f>
      </c>
      <c r="L626" s="8"/>
      <c r="M626" s="9">
        <f>IF(OR(K626="",L626="",L626=0),"",K626/L626)</f>
      </c>
      <c r="N626">
        <f>IF(K626="","",IF(K626&gt;0,"Win",IF(K626&lt;0,"Loss","Scratch")))</f>
      </c>
      <c r="O626" s="5"/>
      <c r="P626" s="5"/>
      <c r="Q626" s="5"/>
      <c r="R626" s="5"/>
      <c r="S626" s="10">
        <f>IF(K626="","",SUM(K$2:K626))</f>
      </c>
      <c r="T626" s="10">
        <f>IF(S626="","",MAX(0,MAX(S$2:S626)))</f>
      </c>
      <c r="U626" s="10">
        <f>IF(S626="","",S626-T626)</f>
      </c>
      <c r="V626" s="11">
        <f>IF(U626="","",U626/(Summary!$B$3+T626))</f>
      </c>
    </row>
    <row r="627" spans="1:22" x14ac:dyDescent="0.25">
      <c r="A627" s="4"/>
      <c r="B627" s="4"/>
      <c r="C627" s="5"/>
      <c r="D627" s="5"/>
      <c r="E627" s="5"/>
      <c r="F627" s="5"/>
      <c r="G627" s="5"/>
      <c r="H627" s="5"/>
      <c r="I627" s="6">
        <f>IF(OR(F627="",G627=""),"",(G627-F627)*E627*H627*IF(D627="Short",-1,1))</f>
      </c>
      <c r="J627" s="7"/>
      <c r="K627" s="6">
        <f>IF(I627="","",I627-J627)</f>
      </c>
      <c r="L627" s="8"/>
      <c r="M627" s="9">
        <f>IF(OR(K627="",L627="",L627=0),"",K627/L627)</f>
      </c>
      <c r="N627">
        <f>IF(K627="","",IF(K627&gt;0,"Win",IF(K627&lt;0,"Loss","Scratch")))</f>
      </c>
      <c r="O627" s="5"/>
      <c r="P627" s="5"/>
      <c r="Q627" s="5"/>
      <c r="R627" s="5"/>
      <c r="S627" s="10">
        <f>IF(K627="","",SUM(K$2:K627))</f>
      </c>
      <c r="T627" s="10">
        <f>IF(S627="","",MAX(0,MAX(S$2:S627)))</f>
      </c>
      <c r="U627" s="10">
        <f>IF(S627="","",S627-T627)</f>
      </c>
      <c r="V627" s="11">
        <f>IF(U627="","",U627/(Summary!$B$3+T627))</f>
      </c>
    </row>
    <row r="628" spans="1:22" x14ac:dyDescent="0.25">
      <c r="A628" s="4"/>
      <c r="B628" s="4"/>
      <c r="C628" s="5"/>
      <c r="D628" s="5"/>
      <c r="E628" s="5"/>
      <c r="F628" s="5"/>
      <c r="G628" s="5"/>
      <c r="H628" s="5"/>
      <c r="I628" s="6">
        <f>IF(OR(F628="",G628=""),"",(G628-F628)*E628*H628*IF(D628="Short",-1,1))</f>
      </c>
      <c r="J628" s="7"/>
      <c r="K628" s="6">
        <f>IF(I628="","",I628-J628)</f>
      </c>
      <c r="L628" s="8"/>
      <c r="M628" s="9">
        <f>IF(OR(K628="",L628="",L628=0),"",K628/L628)</f>
      </c>
      <c r="N628">
        <f>IF(K628="","",IF(K628&gt;0,"Win",IF(K628&lt;0,"Loss","Scratch")))</f>
      </c>
      <c r="O628" s="5"/>
      <c r="P628" s="5"/>
      <c r="Q628" s="5"/>
      <c r="R628" s="5"/>
      <c r="S628" s="10">
        <f>IF(K628="","",SUM(K$2:K628))</f>
      </c>
      <c r="T628" s="10">
        <f>IF(S628="","",MAX(0,MAX(S$2:S628)))</f>
      </c>
      <c r="U628" s="10">
        <f>IF(S628="","",S628-T628)</f>
      </c>
      <c r="V628" s="11">
        <f>IF(U628="","",U628/(Summary!$B$3+T628))</f>
      </c>
    </row>
    <row r="629" spans="1:22" x14ac:dyDescent="0.25">
      <c r="A629" s="4"/>
      <c r="B629" s="4"/>
      <c r="C629" s="5"/>
      <c r="D629" s="5"/>
      <c r="E629" s="5"/>
      <c r="F629" s="5"/>
      <c r="G629" s="5"/>
      <c r="H629" s="5"/>
      <c r="I629" s="6">
        <f>IF(OR(F629="",G629=""),"",(G629-F629)*E629*H629*IF(D629="Short",-1,1))</f>
      </c>
      <c r="J629" s="7"/>
      <c r="K629" s="6">
        <f>IF(I629="","",I629-J629)</f>
      </c>
      <c r="L629" s="8"/>
      <c r="M629" s="9">
        <f>IF(OR(K629="",L629="",L629=0),"",K629/L629)</f>
      </c>
      <c r="N629">
        <f>IF(K629="","",IF(K629&gt;0,"Win",IF(K629&lt;0,"Loss","Scratch")))</f>
      </c>
      <c r="O629" s="5"/>
      <c r="P629" s="5"/>
      <c r="Q629" s="5"/>
      <c r="R629" s="5"/>
      <c r="S629" s="10">
        <f>IF(K629="","",SUM(K$2:K629))</f>
      </c>
      <c r="T629" s="10">
        <f>IF(S629="","",MAX(0,MAX(S$2:S629)))</f>
      </c>
      <c r="U629" s="10">
        <f>IF(S629="","",S629-T629)</f>
      </c>
      <c r="V629" s="11">
        <f>IF(U629="","",U629/(Summary!$B$3+T629))</f>
      </c>
    </row>
    <row r="630" spans="1:22" x14ac:dyDescent="0.25">
      <c r="A630" s="4"/>
      <c r="B630" s="4"/>
      <c r="C630" s="5"/>
      <c r="D630" s="5"/>
      <c r="E630" s="5"/>
      <c r="F630" s="5"/>
      <c r="G630" s="5"/>
      <c r="H630" s="5"/>
      <c r="I630" s="6">
        <f>IF(OR(F630="",G630=""),"",(G630-F630)*E630*H630*IF(D630="Short",-1,1))</f>
      </c>
      <c r="J630" s="7"/>
      <c r="K630" s="6">
        <f>IF(I630="","",I630-J630)</f>
      </c>
      <c r="L630" s="8"/>
      <c r="M630" s="9">
        <f>IF(OR(K630="",L630="",L630=0),"",K630/L630)</f>
      </c>
      <c r="N630">
        <f>IF(K630="","",IF(K630&gt;0,"Win",IF(K630&lt;0,"Loss","Scratch")))</f>
      </c>
      <c r="O630" s="5"/>
      <c r="P630" s="5"/>
      <c r="Q630" s="5"/>
      <c r="R630" s="5"/>
      <c r="S630" s="10">
        <f>IF(K630="","",SUM(K$2:K630))</f>
      </c>
      <c r="T630" s="10">
        <f>IF(S630="","",MAX(0,MAX(S$2:S630)))</f>
      </c>
      <c r="U630" s="10">
        <f>IF(S630="","",S630-T630)</f>
      </c>
      <c r="V630" s="11">
        <f>IF(U630="","",U630/(Summary!$B$3+T630))</f>
      </c>
    </row>
    <row r="631" spans="1:22" x14ac:dyDescent="0.25">
      <c r="A631" s="4"/>
      <c r="B631" s="4"/>
      <c r="C631" s="5"/>
      <c r="D631" s="5"/>
      <c r="E631" s="5"/>
      <c r="F631" s="5"/>
      <c r="G631" s="5"/>
      <c r="H631" s="5"/>
      <c r="I631" s="6">
        <f>IF(OR(F631="",G631=""),"",(G631-F631)*E631*H631*IF(D631="Short",-1,1))</f>
      </c>
      <c r="J631" s="7"/>
      <c r="K631" s="6">
        <f>IF(I631="","",I631-J631)</f>
      </c>
      <c r="L631" s="8"/>
      <c r="M631" s="9">
        <f>IF(OR(K631="",L631="",L631=0),"",K631/L631)</f>
      </c>
      <c r="N631">
        <f>IF(K631="","",IF(K631&gt;0,"Win",IF(K631&lt;0,"Loss","Scratch")))</f>
      </c>
      <c r="O631" s="5"/>
      <c r="P631" s="5"/>
      <c r="Q631" s="5"/>
      <c r="R631" s="5"/>
      <c r="S631" s="10">
        <f>IF(K631="","",SUM(K$2:K631))</f>
      </c>
      <c r="T631" s="10">
        <f>IF(S631="","",MAX(0,MAX(S$2:S631)))</f>
      </c>
      <c r="U631" s="10">
        <f>IF(S631="","",S631-T631)</f>
      </c>
      <c r="V631" s="11">
        <f>IF(U631="","",U631/(Summary!$B$3+T631))</f>
      </c>
    </row>
    <row r="632" spans="1:22" x14ac:dyDescent="0.25">
      <c r="A632" s="4"/>
      <c r="B632" s="4"/>
      <c r="C632" s="5"/>
      <c r="D632" s="5"/>
      <c r="E632" s="5"/>
      <c r="F632" s="5"/>
      <c r="G632" s="5"/>
      <c r="H632" s="5"/>
      <c r="I632" s="6">
        <f>IF(OR(F632="",G632=""),"",(G632-F632)*E632*H632*IF(D632="Short",-1,1))</f>
      </c>
      <c r="J632" s="7"/>
      <c r="K632" s="6">
        <f>IF(I632="","",I632-J632)</f>
      </c>
      <c r="L632" s="8"/>
      <c r="M632" s="9">
        <f>IF(OR(K632="",L632="",L632=0),"",K632/L632)</f>
      </c>
      <c r="N632">
        <f>IF(K632="","",IF(K632&gt;0,"Win",IF(K632&lt;0,"Loss","Scratch")))</f>
      </c>
      <c r="O632" s="5"/>
      <c r="P632" s="5"/>
      <c r="Q632" s="5"/>
      <c r="R632" s="5"/>
      <c r="S632" s="10">
        <f>IF(K632="","",SUM(K$2:K632))</f>
      </c>
      <c r="T632" s="10">
        <f>IF(S632="","",MAX(0,MAX(S$2:S632)))</f>
      </c>
      <c r="U632" s="10">
        <f>IF(S632="","",S632-T632)</f>
      </c>
      <c r="V632" s="11">
        <f>IF(U632="","",U632/(Summary!$B$3+T632))</f>
      </c>
    </row>
    <row r="633" spans="1:22" x14ac:dyDescent="0.25">
      <c r="A633" s="4"/>
      <c r="B633" s="4"/>
      <c r="C633" s="5"/>
      <c r="D633" s="5"/>
      <c r="E633" s="5"/>
      <c r="F633" s="5"/>
      <c r="G633" s="5"/>
      <c r="H633" s="5"/>
      <c r="I633" s="6">
        <f>IF(OR(F633="",G633=""),"",(G633-F633)*E633*H633*IF(D633="Short",-1,1))</f>
      </c>
      <c r="J633" s="7"/>
      <c r="K633" s="6">
        <f>IF(I633="","",I633-J633)</f>
      </c>
      <c r="L633" s="8"/>
      <c r="M633" s="9">
        <f>IF(OR(K633="",L633="",L633=0),"",K633/L633)</f>
      </c>
      <c r="N633">
        <f>IF(K633="","",IF(K633&gt;0,"Win",IF(K633&lt;0,"Loss","Scratch")))</f>
      </c>
      <c r="O633" s="5"/>
      <c r="P633" s="5"/>
      <c r="Q633" s="5"/>
      <c r="R633" s="5"/>
      <c r="S633" s="10">
        <f>IF(K633="","",SUM(K$2:K633))</f>
      </c>
      <c r="T633" s="10">
        <f>IF(S633="","",MAX(0,MAX(S$2:S633)))</f>
      </c>
      <c r="U633" s="10">
        <f>IF(S633="","",S633-T633)</f>
      </c>
      <c r="V633" s="11">
        <f>IF(U633="","",U633/(Summary!$B$3+T633))</f>
      </c>
    </row>
    <row r="634" spans="1:22" x14ac:dyDescent="0.25">
      <c r="A634" s="4"/>
      <c r="B634" s="4"/>
      <c r="C634" s="5"/>
      <c r="D634" s="5"/>
      <c r="E634" s="5"/>
      <c r="F634" s="5"/>
      <c r="G634" s="5"/>
      <c r="H634" s="5"/>
      <c r="I634" s="6">
        <f>IF(OR(F634="",G634=""),"",(G634-F634)*E634*H634*IF(D634="Short",-1,1))</f>
      </c>
      <c r="J634" s="7"/>
      <c r="K634" s="6">
        <f>IF(I634="","",I634-J634)</f>
      </c>
      <c r="L634" s="8"/>
      <c r="M634" s="9">
        <f>IF(OR(K634="",L634="",L634=0),"",K634/L634)</f>
      </c>
      <c r="N634">
        <f>IF(K634="","",IF(K634&gt;0,"Win",IF(K634&lt;0,"Loss","Scratch")))</f>
      </c>
      <c r="O634" s="5"/>
      <c r="P634" s="5"/>
      <c r="Q634" s="5"/>
      <c r="R634" s="5"/>
      <c r="S634" s="10">
        <f>IF(K634="","",SUM(K$2:K634))</f>
      </c>
      <c r="T634" s="10">
        <f>IF(S634="","",MAX(0,MAX(S$2:S634)))</f>
      </c>
      <c r="U634" s="10">
        <f>IF(S634="","",S634-T634)</f>
      </c>
      <c r="V634" s="11">
        <f>IF(U634="","",U634/(Summary!$B$3+T634))</f>
      </c>
    </row>
    <row r="635" spans="1:22" x14ac:dyDescent="0.25">
      <c r="A635" s="4"/>
      <c r="B635" s="4"/>
      <c r="C635" s="5"/>
      <c r="D635" s="5"/>
      <c r="E635" s="5"/>
      <c r="F635" s="5"/>
      <c r="G635" s="5"/>
      <c r="H635" s="5"/>
      <c r="I635" s="6">
        <f>IF(OR(F635="",G635=""),"",(G635-F635)*E635*H635*IF(D635="Short",-1,1))</f>
      </c>
      <c r="J635" s="7"/>
      <c r="K635" s="6">
        <f>IF(I635="","",I635-J635)</f>
      </c>
      <c r="L635" s="8"/>
      <c r="M635" s="9">
        <f>IF(OR(K635="",L635="",L635=0),"",K635/L635)</f>
      </c>
      <c r="N635">
        <f>IF(K635="","",IF(K635&gt;0,"Win",IF(K635&lt;0,"Loss","Scratch")))</f>
      </c>
      <c r="O635" s="5"/>
      <c r="P635" s="5"/>
      <c r="Q635" s="5"/>
      <c r="R635" s="5"/>
      <c r="S635" s="10">
        <f>IF(K635="","",SUM(K$2:K635))</f>
      </c>
      <c r="T635" s="10">
        <f>IF(S635="","",MAX(0,MAX(S$2:S635)))</f>
      </c>
      <c r="U635" s="10">
        <f>IF(S635="","",S635-T635)</f>
      </c>
      <c r="V635" s="11">
        <f>IF(U635="","",U635/(Summary!$B$3+T635))</f>
      </c>
    </row>
    <row r="636" spans="1:22" x14ac:dyDescent="0.25">
      <c r="A636" s="4"/>
      <c r="B636" s="4"/>
      <c r="C636" s="5"/>
      <c r="D636" s="5"/>
      <c r="E636" s="5"/>
      <c r="F636" s="5"/>
      <c r="G636" s="5"/>
      <c r="H636" s="5"/>
      <c r="I636" s="6">
        <f>IF(OR(F636="",G636=""),"",(G636-F636)*E636*H636*IF(D636="Short",-1,1))</f>
      </c>
      <c r="J636" s="7"/>
      <c r="K636" s="6">
        <f>IF(I636="","",I636-J636)</f>
      </c>
      <c r="L636" s="8"/>
      <c r="M636" s="9">
        <f>IF(OR(K636="",L636="",L636=0),"",K636/L636)</f>
      </c>
      <c r="N636">
        <f>IF(K636="","",IF(K636&gt;0,"Win",IF(K636&lt;0,"Loss","Scratch")))</f>
      </c>
      <c r="O636" s="5"/>
      <c r="P636" s="5"/>
      <c r="Q636" s="5"/>
      <c r="R636" s="5"/>
      <c r="S636" s="10">
        <f>IF(K636="","",SUM(K$2:K636))</f>
      </c>
      <c r="T636" s="10">
        <f>IF(S636="","",MAX(0,MAX(S$2:S636)))</f>
      </c>
      <c r="U636" s="10">
        <f>IF(S636="","",S636-T636)</f>
      </c>
      <c r="V636" s="11">
        <f>IF(U636="","",U636/(Summary!$B$3+T636))</f>
      </c>
    </row>
    <row r="637" spans="1:22" x14ac:dyDescent="0.25">
      <c r="A637" s="4"/>
      <c r="B637" s="4"/>
      <c r="C637" s="5"/>
      <c r="D637" s="5"/>
      <c r="E637" s="5"/>
      <c r="F637" s="5"/>
      <c r="G637" s="5"/>
      <c r="H637" s="5"/>
      <c r="I637" s="6">
        <f>IF(OR(F637="",G637=""),"",(G637-F637)*E637*H637*IF(D637="Short",-1,1))</f>
      </c>
      <c r="J637" s="7"/>
      <c r="K637" s="6">
        <f>IF(I637="","",I637-J637)</f>
      </c>
      <c r="L637" s="8"/>
      <c r="M637" s="9">
        <f>IF(OR(K637="",L637="",L637=0),"",K637/L637)</f>
      </c>
      <c r="N637">
        <f>IF(K637="","",IF(K637&gt;0,"Win",IF(K637&lt;0,"Loss","Scratch")))</f>
      </c>
      <c r="O637" s="5"/>
      <c r="P637" s="5"/>
      <c r="Q637" s="5"/>
      <c r="R637" s="5"/>
      <c r="S637" s="10">
        <f>IF(K637="","",SUM(K$2:K637))</f>
      </c>
      <c r="T637" s="10">
        <f>IF(S637="","",MAX(0,MAX(S$2:S637)))</f>
      </c>
      <c r="U637" s="10">
        <f>IF(S637="","",S637-T637)</f>
      </c>
      <c r="V637" s="11">
        <f>IF(U637="","",U637/(Summary!$B$3+T637))</f>
      </c>
    </row>
    <row r="638" spans="1:22" x14ac:dyDescent="0.25">
      <c r="A638" s="4"/>
      <c r="B638" s="4"/>
      <c r="C638" s="5"/>
      <c r="D638" s="5"/>
      <c r="E638" s="5"/>
      <c r="F638" s="5"/>
      <c r="G638" s="5"/>
      <c r="H638" s="5"/>
      <c r="I638" s="6">
        <f>IF(OR(F638="",G638=""),"",(G638-F638)*E638*H638*IF(D638="Short",-1,1))</f>
      </c>
      <c r="J638" s="7"/>
      <c r="K638" s="6">
        <f>IF(I638="","",I638-J638)</f>
      </c>
      <c r="L638" s="8"/>
      <c r="M638" s="9">
        <f>IF(OR(K638="",L638="",L638=0),"",K638/L638)</f>
      </c>
      <c r="N638">
        <f>IF(K638="","",IF(K638&gt;0,"Win",IF(K638&lt;0,"Loss","Scratch")))</f>
      </c>
      <c r="O638" s="5"/>
      <c r="P638" s="5"/>
      <c r="Q638" s="5"/>
      <c r="R638" s="5"/>
      <c r="S638" s="10">
        <f>IF(K638="","",SUM(K$2:K638))</f>
      </c>
      <c r="T638" s="10">
        <f>IF(S638="","",MAX(0,MAX(S$2:S638)))</f>
      </c>
      <c r="U638" s="10">
        <f>IF(S638="","",S638-T638)</f>
      </c>
      <c r="V638" s="11">
        <f>IF(U638="","",U638/(Summary!$B$3+T638))</f>
      </c>
    </row>
    <row r="639" spans="1:22" x14ac:dyDescent="0.25">
      <c r="A639" s="4"/>
      <c r="B639" s="4"/>
      <c r="C639" s="5"/>
      <c r="D639" s="5"/>
      <c r="E639" s="5"/>
      <c r="F639" s="5"/>
      <c r="G639" s="5"/>
      <c r="H639" s="5"/>
      <c r="I639" s="6">
        <f>IF(OR(F639="",G639=""),"",(G639-F639)*E639*H639*IF(D639="Short",-1,1))</f>
      </c>
      <c r="J639" s="7"/>
      <c r="K639" s="6">
        <f>IF(I639="","",I639-J639)</f>
      </c>
      <c r="L639" s="8"/>
      <c r="M639" s="9">
        <f>IF(OR(K639="",L639="",L639=0),"",K639/L639)</f>
      </c>
      <c r="N639">
        <f>IF(K639="","",IF(K639&gt;0,"Win",IF(K639&lt;0,"Loss","Scratch")))</f>
      </c>
      <c r="O639" s="5"/>
      <c r="P639" s="5"/>
      <c r="Q639" s="5"/>
      <c r="R639" s="5"/>
      <c r="S639" s="10">
        <f>IF(K639="","",SUM(K$2:K639))</f>
      </c>
      <c r="T639" s="10">
        <f>IF(S639="","",MAX(0,MAX(S$2:S639)))</f>
      </c>
      <c r="U639" s="10">
        <f>IF(S639="","",S639-T639)</f>
      </c>
      <c r="V639" s="11">
        <f>IF(U639="","",U639/(Summary!$B$3+T639))</f>
      </c>
    </row>
    <row r="640" spans="1:22" x14ac:dyDescent="0.25">
      <c r="A640" s="4"/>
      <c r="B640" s="4"/>
      <c r="C640" s="5"/>
      <c r="D640" s="5"/>
      <c r="E640" s="5"/>
      <c r="F640" s="5"/>
      <c r="G640" s="5"/>
      <c r="H640" s="5"/>
      <c r="I640" s="6">
        <f>IF(OR(F640="",G640=""),"",(G640-F640)*E640*H640*IF(D640="Short",-1,1))</f>
      </c>
      <c r="J640" s="7"/>
      <c r="K640" s="6">
        <f>IF(I640="","",I640-J640)</f>
      </c>
      <c r="L640" s="8"/>
      <c r="M640" s="9">
        <f>IF(OR(K640="",L640="",L640=0),"",K640/L640)</f>
      </c>
      <c r="N640">
        <f>IF(K640="","",IF(K640&gt;0,"Win",IF(K640&lt;0,"Loss","Scratch")))</f>
      </c>
      <c r="O640" s="5"/>
      <c r="P640" s="5"/>
      <c r="Q640" s="5"/>
      <c r="R640" s="5"/>
      <c r="S640" s="10">
        <f>IF(K640="","",SUM(K$2:K640))</f>
      </c>
      <c r="T640" s="10">
        <f>IF(S640="","",MAX(0,MAX(S$2:S640)))</f>
      </c>
      <c r="U640" s="10">
        <f>IF(S640="","",S640-T640)</f>
      </c>
      <c r="V640" s="11">
        <f>IF(U640="","",U640/(Summary!$B$3+T640))</f>
      </c>
    </row>
    <row r="641" spans="1:22" x14ac:dyDescent="0.25">
      <c r="A641" s="4"/>
      <c r="B641" s="4"/>
      <c r="C641" s="5"/>
      <c r="D641" s="5"/>
      <c r="E641" s="5"/>
      <c r="F641" s="5"/>
      <c r="G641" s="5"/>
      <c r="H641" s="5"/>
      <c r="I641" s="6">
        <f>IF(OR(F641="",G641=""),"",(G641-F641)*E641*H641*IF(D641="Short",-1,1))</f>
      </c>
      <c r="J641" s="7"/>
      <c r="K641" s="6">
        <f>IF(I641="","",I641-J641)</f>
      </c>
      <c r="L641" s="8"/>
      <c r="M641" s="9">
        <f>IF(OR(K641="",L641="",L641=0),"",K641/L641)</f>
      </c>
      <c r="N641">
        <f>IF(K641="","",IF(K641&gt;0,"Win",IF(K641&lt;0,"Loss","Scratch")))</f>
      </c>
      <c r="O641" s="5"/>
      <c r="P641" s="5"/>
      <c r="Q641" s="5"/>
      <c r="R641" s="5"/>
      <c r="S641" s="10">
        <f>IF(K641="","",SUM(K$2:K641))</f>
      </c>
      <c r="T641" s="10">
        <f>IF(S641="","",MAX(0,MAX(S$2:S641)))</f>
      </c>
      <c r="U641" s="10">
        <f>IF(S641="","",S641-T641)</f>
      </c>
      <c r="V641" s="11">
        <f>IF(U641="","",U641/(Summary!$B$3+T641))</f>
      </c>
    </row>
    <row r="642" spans="1:22" x14ac:dyDescent="0.25">
      <c r="A642" s="4"/>
      <c r="B642" s="4"/>
      <c r="C642" s="5"/>
      <c r="D642" s="5"/>
      <c r="E642" s="5"/>
      <c r="F642" s="5"/>
      <c r="G642" s="5"/>
      <c r="H642" s="5"/>
      <c r="I642" s="6">
        <f>IF(OR(F642="",G642=""),"",(G642-F642)*E642*H642*IF(D642="Short",-1,1))</f>
      </c>
      <c r="J642" s="7"/>
      <c r="K642" s="6">
        <f>IF(I642="","",I642-J642)</f>
      </c>
      <c r="L642" s="8"/>
      <c r="M642" s="9">
        <f>IF(OR(K642="",L642="",L642=0),"",K642/L642)</f>
      </c>
      <c r="N642">
        <f>IF(K642="","",IF(K642&gt;0,"Win",IF(K642&lt;0,"Loss","Scratch")))</f>
      </c>
      <c r="O642" s="5"/>
      <c r="P642" s="5"/>
      <c r="Q642" s="5"/>
      <c r="R642" s="5"/>
      <c r="S642" s="10">
        <f>IF(K642="","",SUM(K$2:K642))</f>
      </c>
      <c r="T642" s="10">
        <f>IF(S642="","",MAX(0,MAX(S$2:S642)))</f>
      </c>
      <c r="U642" s="10">
        <f>IF(S642="","",S642-T642)</f>
      </c>
      <c r="V642" s="11">
        <f>IF(U642="","",U642/(Summary!$B$3+T642))</f>
      </c>
    </row>
    <row r="643" spans="1:22" x14ac:dyDescent="0.25">
      <c r="A643" s="4"/>
      <c r="B643" s="4"/>
      <c r="C643" s="5"/>
      <c r="D643" s="5"/>
      <c r="E643" s="5"/>
      <c r="F643" s="5"/>
      <c r="G643" s="5"/>
      <c r="H643" s="5"/>
      <c r="I643" s="6">
        <f>IF(OR(F643="",G643=""),"",(G643-F643)*E643*H643*IF(D643="Short",-1,1))</f>
      </c>
      <c r="J643" s="7"/>
      <c r="K643" s="6">
        <f>IF(I643="","",I643-J643)</f>
      </c>
      <c r="L643" s="8"/>
      <c r="M643" s="9">
        <f>IF(OR(K643="",L643="",L643=0),"",K643/L643)</f>
      </c>
      <c r="N643">
        <f>IF(K643="","",IF(K643&gt;0,"Win",IF(K643&lt;0,"Loss","Scratch")))</f>
      </c>
      <c r="O643" s="5"/>
      <c r="P643" s="5"/>
      <c r="Q643" s="5"/>
      <c r="R643" s="5"/>
      <c r="S643" s="10">
        <f>IF(K643="","",SUM(K$2:K643))</f>
      </c>
      <c r="T643" s="10">
        <f>IF(S643="","",MAX(0,MAX(S$2:S643)))</f>
      </c>
      <c r="U643" s="10">
        <f>IF(S643="","",S643-T643)</f>
      </c>
      <c r="V643" s="11">
        <f>IF(U643="","",U643/(Summary!$B$3+T643))</f>
      </c>
    </row>
    <row r="644" spans="1:22" x14ac:dyDescent="0.25">
      <c r="A644" s="4"/>
      <c r="B644" s="4"/>
      <c r="C644" s="5"/>
      <c r="D644" s="5"/>
      <c r="E644" s="5"/>
      <c r="F644" s="5"/>
      <c r="G644" s="5"/>
      <c r="H644" s="5"/>
      <c r="I644" s="6">
        <f>IF(OR(F644="",G644=""),"",(G644-F644)*E644*H644*IF(D644="Short",-1,1))</f>
      </c>
      <c r="J644" s="7"/>
      <c r="K644" s="6">
        <f>IF(I644="","",I644-J644)</f>
      </c>
      <c r="L644" s="8"/>
      <c r="M644" s="9">
        <f>IF(OR(K644="",L644="",L644=0),"",K644/L644)</f>
      </c>
      <c r="N644">
        <f>IF(K644="","",IF(K644&gt;0,"Win",IF(K644&lt;0,"Loss","Scratch")))</f>
      </c>
      <c r="O644" s="5"/>
      <c r="P644" s="5"/>
      <c r="Q644" s="5"/>
      <c r="R644" s="5"/>
      <c r="S644" s="10">
        <f>IF(K644="","",SUM(K$2:K644))</f>
      </c>
      <c r="T644" s="10">
        <f>IF(S644="","",MAX(0,MAX(S$2:S644)))</f>
      </c>
      <c r="U644" s="10">
        <f>IF(S644="","",S644-T644)</f>
      </c>
      <c r="V644" s="11">
        <f>IF(U644="","",U644/(Summary!$B$3+T644))</f>
      </c>
    </row>
    <row r="645" spans="1:22" x14ac:dyDescent="0.25">
      <c r="A645" s="4"/>
      <c r="B645" s="4"/>
      <c r="C645" s="5"/>
      <c r="D645" s="5"/>
      <c r="E645" s="5"/>
      <c r="F645" s="5"/>
      <c r="G645" s="5"/>
      <c r="H645" s="5"/>
      <c r="I645" s="6">
        <f>IF(OR(F645="",G645=""),"",(G645-F645)*E645*H645*IF(D645="Short",-1,1))</f>
      </c>
      <c r="J645" s="7"/>
      <c r="K645" s="6">
        <f>IF(I645="","",I645-J645)</f>
      </c>
      <c r="L645" s="8"/>
      <c r="M645" s="9">
        <f>IF(OR(K645="",L645="",L645=0),"",K645/L645)</f>
      </c>
      <c r="N645">
        <f>IF(K645="","",IF(K645&gt;0,"Win",IF(K645&lt;0,"Loss","Scratch")))</f>
      </c>
      <c r="O645" s="5"/>
      <c r="P645" s="5"/>
      <c r="Q645" s="5"/>
      <c r="R645" s="5"/>
      <c r="S645" s="10">
        <f>IF(K645="","",SUM(K$2:K645))</f>
      </c>
      <c r="T645" s="10">
        <f>IF(S645="","",MAX(0,MAX(S$2:S645)))</f>
      </c>
      <c r="U645" s="10">
        <f>IF(S645="","",S645-T645)</f>
      </c>
      <c r="V645" s="11">
        <f>IF(U645="","",U645/(Summary!$B$3+T645))</f>
      </c>
    </row>
    <row r="646" spans="1:22" x14ac:dyDescent="0.25">
      <c r="A646" s="4"/>
      <c r="B646" s="4"/>
      <c r="C646" s="5"/>
      <c r="D646" s="5"/>
      <c r="E646" s="5"/>
      <c r="F646" s="5"/>
      <c r="G646" s="5"/>
      <c r="H646" s="5"/>
      <c r="I646" s="6">
        <f>IF(OR(F646="",G646=""),"",(G646-F646)*E646*H646*IF(D646="Short",-1,1))</f>
      </c>
      <c r="J646" s="7"/>
      <c r="K646" s="6">
        <f>IF(I646="","",I646-J646)</f>
      </c>
      <c r="L646" s="8"/>
      <c r="M646" s="9">
        <f>IF(OR(K646="",L646="",L646=0),"",K646/L646)</f>
      </c>
      <c r="N646">
        <f>IF(K646="","",IF(K646&gt;0,"Win",IF(K646&lt;0,"Loss","Scratch")))</f>
      </c>
      <c r="O646" s="5"/>
      <c r="P646" s="5"/>
      <c r="Q646" s="5"/>
      <c r="R646" s="5"/>
      <c r="S646" s="10">
        <f>IF(K646="","",SUM(K$2:K646))</f>
      </c>
      <c r="T646" s="10">
        <f>IF(S646="","",MAX(0,MAX(S$2:S646)))</f>
      </c>
      <c r="U646" s="10">
        <f>IF(S646="","",S646-T646)</f>
      </c>
      <c r="V646" s="11">
        <f>IF(U646="","",U646/(Summary!$B$3+T646))</f>
      </c>
    </row>
    <row r="647" spans="1:22" x14ac:dyDescent="0.25">
      <c r="A647" s="4"/>
      <c r="B647" s="4"/>
      <c r="C647" s="5"/>
      <c r="D647" s="5"/>
      <c r="E647" s="5"/>
      <c r="F647" s="5"/>
      <c r="G647" s="5"/>
      <c r="H647" s="5"/>
      <c r="I647" s="6">
        <f>IF(OR(F647="",G647=""),"",(G647-F647)*E647*H647*IF(D647="Short",-1,1))</f>
      </c>
      <c r="J647" s="7"/>
      <c r="K647" s="6">
        <f>IF(I647="","",I647-J647)</f>
      </c>
      <c r="L647" s="8"/>
      <c r="M647" s="9">
        <f>IF(OR(K647="",L647="",L647=0),"",K647/L647)</f>
      </c>
      <c r="N647">
        <f>IF(K647="","",IF(K647&gt;0,"Win",IF(K647&lt;0,"Loss","Scratch")))</f>
      </c>
      <c r="O647" s="5"/>
      <c r="P647" s="5"/>
      <c r="Q647" s="5"/>
      <c r="R647" s="5"/>
      <c r="S647" s="10">
        <f>IF(K647="","",SUM(K$2:K647))</f>
      </c>
      <c r="T647" s="10">
        <f>IF(S647="","",MAX(0,MAX(S$2:S647)))</f>
      </c>
      <c r="U647" s="10">
        <f>IF(S647="","",S647-T647)</f>
      </c>
      <c r="V647" s="11">
        <f>IF(U647="","",U647/(Summary!$B$3+T647))</f>
      </c>
    </row>
    <row r="648" spans="1:22" x14ac:dyDescent="0.25">
      <c r="A648" s="4"/>
      <c r="B648" s="4"/>
      <c r="C648" s="5"/>
      <c r="D648" s="5"/>
      <c r="E648" s="5"/>
      <c r="F648" s="5"/>
      <c r="G648" s="5"/>
      <c r="H648" s="5"/>
      <c r="I648" s="6">
        <f>IF(OR(F648="",G648=""),"",(G648-F648)*E648*H648*IF(D648="Short",-1,1))</f>
      </c>
      <c r="J648" s="7"/>
      <c r="K648" s="6">
        <f>IF(I648="","",I648-J648)</f>
      </c>
      <c r="L648" s="8"/>
      <c r="M648" s="9">
        <f>IF(OR(K648="",L648="",L648=0),"",K648/L648)</f>
      </c>
      <c r="N648">
        <f>IF(K648="","",IF(K648&gt;0,"Win",IF(K648&lt;0,"Loss","Scratch")))</f>
      </c>
      <c r="O648" s="5"/>
      <c r="P648" s="5"/>
      <c r="Q648" s="5"/>
      <c r="R648" s="5"/>
      <c r="S648" s="10">
        <f>IF(K648="","",SUM(K$2:K648))</f>
      </c>
      <c r="T648" s="10">
        <f>IF(S648="","",MAX(0,MAX(S$2:S648)))</f>
      </c>
      <c r="U648" s="10">
        <f>IF(S648="","",S648-T648)</f>
      </c>
      <c r="V648" s="11">
        <f>IF(U648="","",U648/(Summary!$B$3+T648))</f>
      </c>
    </row>
    <row r="649" spans="1:22" x14ac:dyDescent="0.25">
      <c r="A649" s="4"/>
      <c r="B649" s="4"/>
      <c r="C649" s="5"/>
      <c r="D649" s="5"/>
      <c r="E649" s="5"/>
      <c r="F649" s="5"/>
      <c r="G649" s="5"/>
      <c r="H649" s="5"/>
      <c r="I649" s="6">
        <f>IF(OR(F649="",G649=""),"",(G649-F649)*E649*H649*IF(D649="Short",-1,1))</f>
      </c>
      <c r="J649" s="7"/>
      <c r="K649" s="6">
        <f>IF(I649="","",I649-J649)</f>
      </c>
      <c r="L649" s="8"/>
      <c r="M649" s="9">
        <f>IF(OR(K649="",L649="",L649=0),"",K649/L649)</f>
      </c>
      <c r="N649">
        <f>IF(K649="","",IF(K649&gt;0,"Win",IF(K649&lt;0,"Loss","Scratch")))</f>
      </c>
      <c r="O649" s="5"/>
      <c r="P649" s="5"/>
      <c r="Q649" s="5"/>
      <c r="R649" s="5"/>
      <c r="S649" s="10">
        <f>IF(K649="","",SUM(K$2:K649))</f>
      </c>
      <c r="T649" s="10">
        <f>IF(S649="","",MAX(0,MAX(S$2:S649)))</f>
      </c>
      <c r="U649" s="10">
        <f>IF(S649="","",S649-T649)</f>
      </c>
      <c r="V649" s="11">
        <f>IF(U649="","",U649/(Summary!$B$3+T649))</f>
      </c>
    </row>
    <row r="650" spans="1:22" x14ac:dyDescent="0.25">
      <c r="A650" s="4"/>
      <c r="B650" s="4"/>
      <c r="C650" s="5"/>
      <c r="D650" s="5"/>
      <c r="E650" s="5"/>
      <c r="F650" s="5"/>
      <c r="G650" s="5"/>
      <c r="H650" s="5"/>
      <c r="I650" s="6">
        <f>IF(OR(F650="",G650=""),"",(G650-F650)*E650*H650*IF(D650="Short",-1,1))</f>
      </c>
      <c r="J650" s="7"/>
      <c r="K650" s="6">
        <f>IF(I650="","",I650-J650)</f>
      </c>
      <c r="L650" s="8"/>
      <c r="M650" s="9">
        <f>IF(OR(K650="",L650="",L650=0),"",K650/L650)</f>
      </c>
      <c r="N650">
        <f>IF(K650="","",IF(K650&gt;0,"Win",IF(K650&lt;0,"Loss","Scratch")))</f>
      </c>
      <c r="O650" s="5"/>
      <c r="P650" s="5"/>
      <c r="Q650" s="5"/>
      <c r="R650" s="5"/>
      <c r="S650" s="10">
        <f>IF(K650="","",SUM(K$2:K650))</f>
      </c>
      <c r="T650" s="10">
        <f>IF(S650="","",MAX(0,MAX(S$2:S650)))</f>
      </c>
      <c r="U650" s="10">
        <f>IF(S650="","",S650-T650)</f>
      </c>
      <c r="V650" s="11">
        <f>IF(U650="","",U650/(Summary!$B$3+T650))</f>
      </c>
    </row>
    <row r="651" spans="1:22" x14ac:dyDescent="0.25">
      <c r="A651" s="4"/>
      <c r="B651" s="4"/>
      <c r="C651" s="5"/>
      <c r="D651" s="5"/>
      <c r="E651" s="5"/>
      <c r="F651" s="5"/>
      <c r="G651" s="5"/>
      <c r="H651" s="5"/>
      <c r="I651" s="6">
        <f>IF(OR(F651="",G651=""),"",(G651-F651)*E651*H651*IF(D651="Short",-1,1))</f>
      </c>
      <c r="J651" s="7"/>
      <c r="K651" s="6">
        <f>IF(I651="","",I651-J651)</f>
      </c>
      <c r="L651" s="8"/>
      <c r="M651" s="9">
        <f>IF(OR(K651="",L651="",L651=0),"",K651/L651)</f>
      </c>
      <c r="N651">
        <f>IF(K651="","",IF(K651&gt;0,"Win",IF(K651&lt;0,"Loss","Scratch")))</f>
      </c>
      <c r="O651" s="5"/>
      <c r="P651" s="5"/>
      <c r="Q651" s="5"/>
      <c r="R651" s="5"/>
      <c r="S651" s="10">
        <f>IF(K651="","",SUM(K$2:K651))</f>
      </c>
      <c r="T651" s="10">
        <f>IF(S651="","",MAX(0,MAX(S$2:S651)))</f>
      </c>
      <c r="U651" s="10">
        <f>IF(S651="","",S651-T651)</f>
      </c>
      <c r="V651" s="11">
        <f>IF(U651="","",U651/(Summary!$B$3+T651))</f>
      </c>
    </row>
    <row r="652" spans="1:22" x14ac:dyDescent="0.25">
      <c r="A652" s="4"/>
      <c r="B652" s="4"/>
      <c r="C652" s="5"/>
      <c r="D652" s="5"/>
      <c r="E652" s="5"/>
      <c r="F652" s="5"/>
      <c r="G652" s="5"/>
      <c r="H652" s="5"/>
      <c r="I652" s="6">
        <f>IF(OR(F652="",G652=""),"",(G652-F652)*E652*H652*IF(D652="Short",-1,1))</f>
      </c>
      <c r="J652" s="7"/>
      <c r="K652" s="6">
        <f>IF(I652="","",I652-J652)</f>
      </c>
      <c r="L652" s="8"/>
      <c r="M652" s="9">
        <f>IF(OR(K652="",L652="",L652=0),"",K652/L652)</f>
      </c>
      <c r="N652">
        <f>IF(K652="","",IF(K652&gt;0,"Win",IF(K652&lt;0,"Loss","Scratch")))</f>
      </c>
      <c r="O652" s="5"/>
      <c r="P652" s="5"/>
      <c r="Q652" s="5"/>
      <c r="R652" s="5"/>
      <c r="S652" s="10">
        <f>IF(K652="","",SUM(K$2:K652))</f>
      </c>
      <c r="T652" s="10">
        <f>IF(S652="","",MAX(0,MAX(S$2:S652)))</f>
      </c>
      <c r="U652" s="10">
        <f>IF(S652="","",S652-T652)</f>
      </c>
      <c r="V652" s="11">
        <f>IF(U652="","",U652/(Summary!$B$3+T652))</f>
      </c>
    </row>
    <row r="653" spans="1:22" x14ac:dyDescent="0.25">
      <c r="A653" s="4"/>
      <c r="B653" s="4"/>
      <c r="C653" s="5"/>
      <c r="D653" s="5"/>
      <c r="E653" s="5"/>
      <c r="F653" s="5"/>
      <c r="G653" s="5"/>
      <c r="H653" s="5"/>
      <c r="I653" s="6">
        <f>IF(OR(F653="",G653=""),"",(G653-F653)*E653*H653*IF(D653="Short",-1,1))</f>
      </c>
      <c r="J653" s="7"/>
      <c r="K653" s="6">
        <f>IF(I653="","",I653-J653)</f>
      </c>
      <c r="L653" s="8"/>
      <c r="M653" s="9">
        <f>IF(OR(K653="",L653="",L653=0),"",K653/L653)</f>
      </c>
      <c r="N653">
        <f>IF(K653="","",IF(K653&gt;0,"Win",IF(K653&lt;0,"Loss","Scratch")))</f>
      </c>
      <c r="O653" s="5"/>
      <c r="P653" s="5"/>
      <c r="Q653" s="5"/>
      <c r="R653" s="5"/>
      <c r="S653" s="10">
        <f>IF(K653="","",SUM(K$2:K653))</f>
      </c>
      <c r="T653" s="10">
        <f>IF(S653="","",MAX(0,MAX(S$2:S653)))</f>
      </c>
      <c r="U653" s="10">
        <f>IF(S653="","",S653-T653)</f>
      </c>
      <c r="V653" s="11">
        <f>IF(U653="","",U653/(Summary!$B$3+T653))</f>
      </c>
    </row>
    <row r="654" spans="1:22" x14ac:dyDescent="0.25">
      <c r="A654" s="4"/>
      <c r="B654" s="4"/>
      <c r="C654" s="5"/>
      <c r="D654" s="5"/>
      <c r="E654" s="5"/>
      <c r="F654" s="5"/>
      <c r="G654" s="5"/>
      <c r="H654" s="5"/>
      <c r="I654" s="6">
        <f>IF(OR(F654="",G654=""),"",(G654-F654)*E654*H654*IF(D654="Short",-1,1))</f>
      </c>
      <c r="J654" s="7"/>
      <c r="K654" s="6">
        <f>IF(I654="","",I654-J654)</f>
      </c>
      <c r="L654" s="8"/>
      <c r="M654" s="9">
        <f>IF(OR(K654="",L654="",L654=0),"",K654/L654)</f>
      </c>
      <c r="N654">
        <f>IF(K654="","",IF(K654&gt;0,"Win",IF(K654&lt;0,"Loss","Scratch")))</f>
      </c>
      <c r="O654" s="5"/>
      <c r="P654" s="5"/>
      <c r="Q654" s="5"/>
      <c r="R654" s="5"/>
      <c r="S654" s="10">
        <f>IF(K654="","",SUM(K$2:K654))</f>
      </c>
      <c r="T654" s="10">
        <f>IF(S654="","",MAX(0,MAX(S$2:S654)))</f>
      </c>
      <c r="U654" s="10">
        <f>IF(S654="","",S654-T654)</f>
      </c>
      <c r="V654" s="11">
        <f>IF(U654="","",U654/(Summary!$B$3+T654))</f>
      </c>
    </row>
    <row r="655" spans="1:22" x14ac:dyDescent="0.25">
      <c r="A655" s="4"/>
      <c r="B655" s="4"/>
      <c r="C655" s="5"/>
      <c r="D655" s="5"/>
      <c r="E655" s="5"/>
      <c r="F655" s="5"/>
      <c r="G655" s="5"/>
      <c r="H655" s="5"/>
      <c r="I655" s="6">
        <f>IF(OR(F655="",G655=""),"",(G655-F655)*E655*H655*IF(D655="Short",-1,1))</f>
      </c>
      <c r="J655" s="7"/>
      <c r="K655" s="6">
        <f>IF(I655="","",I655-J655)</f>
      </c>
      <c r="L655" s="8"/>
      <c r="M655" s="9">
        <f>IF(OR(K655="",L655="",L655=0),"",K655/L655)</f>
      </c>
      <c r="N655">
        <f>IF(K655="","",IF(K655&gt;0,"Win",IF(K655&lt;0,"Loss","Scratch")))</f>
      </c>
      <c r="O655" s="5"/>
      <c r="P655" s="5"/>
      <c r="Q655" s="5"/>
      <c r="R655" s="5"/>
      <c r="S655" s="10">
        <f>IF(K655="","",SUM(K$2:K655))</f>
      </c>
      <c r="T655" s="10">
        <f>IF(S655="","",MAX(0,MAX(S$2:S655)))</f>
      </c>
      <c r="U655" s="10">
        <f>IF(S655="","",S655-T655)</f>
      </c>
      <c r="V655" s="11">
        <f>IF(U655="","",U655/(Summary!$B$3+T655))</f>
      </c>
    </row>
    <row r="656" spans="1:22" x14ac:dyDescent="0.25">
      <c r="A656" s="4"/>
      <c r="B656" s="4"/>
      <c r="C656" s="5"/>
      <c r="D656" s="5"/>
      <c r="E656" s="5"/>
      <c r="F656" s="5"/>
      <c r="G656" s="5"/>
      <c r="H656" s="5"/>
      <c r="I656" s="6">
        <f>IF(OR(F656="",G656=""),"",(G656-F656)*E656*H656*IF(D656="Short",-1,1))</f>
      </c>
      <c r="J656" s="7"/>
      <c r="K656" s="6">
        <f>IF(I656="","",I656-J656)</f>
      </c>
      <c r="L656" s="8"/>
      <c r="M656" s="9">
        <f>IF(OR(K656="",L656="",L656=0),"",K656/L656)</f>
      </c>
      <c r="N656">
        <f>IF(K656="","",IF(K656&gt;0,"Win",IF(K656&lt;0,"Loss","Scratch")))</f>
      </c>
      <c r="O656" s="5"/>
      <c r="P656" s="5"/>
      <c r="Q656" s="5"/>
      <c r="R656" s="5"/>
      <c r="S656" s="10">
        <f>IF(K656="","",SUM(K$2:K656))</f>
      </c>
      <c r="T656" s="10">
        <f>IF(S656="","",MAX(0,MAX(S$2:S656)))</f>
      </c>
      <c r="U656" s="10">
        <f>IF(S656="","",S656-T656)</f>
      </c>
      <c r="V656" s="11">
        <f>IF(U656="","",U656/(Summary!$B$3+T656))</f>
      </c>
    </row>
    <row r="657" spans="1:22" x14ac:dyDescent="0.25">
      <c r="A657" s="4"/>
      <c r="B657" s="4"/>
      <c r="C657" s="5"/>
      <c r="D657" s="5"/>
      <c r="E657" s="5"/>
      <c r="F657" s="5"/>
      <c r="G657" s="5"/>
      <c r="H657" s="5"/>
      <c r="I657" s="6">
        <f>IF(OR(F657="",G657=""),"",(G657-F657)*E657*H657*IF(D657="Short",-1,1))</f>
      </c>
      <c r="J657" s="7"/>
      <c r="K657" s="6">
        <f>IF(I657="","",I657-J657)</f>
      </c>
      <c r="L657" s="8"/>
      <c r="M657" s="9">
        <f>IF(OR(K657="",L657="",L657=0),"",K657/L657)</f>
      </c>
      <c r="N657">
        <f>IF(K657="","",IF(K657&gt;0,"Win",IF(K657&lt;0,"Loss","Scratch")))</f>
      </c>
      <c r="O657" s="5"/>
      <c r="P657" s="5"/>
      <c r="Q657" s="5"/>
      <c r="R657" s="5"/>
      <c r="S657" s="10">
        <f>IF(K657="","",SUM(K$2:K657))</f>
      </c>
      <c r="T657" s="10">
        <f>IF(S657="","",MAX(0,MAX(S$2:S657)))</f>
      </c>
      <c r="U657" s="10">
        <f>IF(S657="","",S657-T657)</f>
      </c>
      <c r="V657" s="11">
        <f>IF(U657="","",U657/(Summary!$B$3+T657))</f>
      </c>
    </row>
    <row r="658" spans="1:22" x14ac:dyDescent="0.25">
      <c r="A658" s="4"/>
      <c r="B658" s="4"/>
      <c r="C658" s="5"/>
      <c r="D658" s="5"/>
      <c r="E658" s="5"/>
      <c r="F658" s="5"/>
      <c r="G658" s="5"/>
      <c r="H658" s="5"/>
      <c r="I658" s="6">
        <f>IF(OR(F658="",G658=""),"",(G658-F658)*E658*H658*IF(D658="Short",-1,1))</f>
      </c>
      <c r="J658" s="7"/>
      <c r="K658" s="6">
        <f>IF(I658="","",I658-J658)</f>
      </c>
      <c r="L658" s="8"/>
      <c r="M658" s="9">
        <f>IF(OR(K658="",L658="",L658=0),"",K658/L658)</f>
      </c>
      <c r="N658">
        <f>IF(K658="","",IF(K658&gt;0,"Win",IF(K658&lt;0,"Loss","Scratch")))</f>
      </c>
      <c r="O658" s="5"/>
      <c r="P658" s="5"/>
      <c r="Q658" s="5"/>
      <c r="R658" s="5"/>
      <c r="S658" s="10">
        <f>IF(K658="","",SUM(K$2:K658))</f>
      </c>
      <c r="T658" s="10">
        <f>IF(S658="","",MAX(0,MAX(S$2:S658)))</f>
      </c>
      <c r="U658" s="10">
        <f>IF(S658="","",S658-T658)</f>
      </c>
      <c r="V658" s="11">
        <f>IF(U658="","",U658/(Summary!$B$3+T658))</f>
      </c>
    </row>
    <row r="659" spans="1:22" x14ac:dyDescent="0.25">
      <c r="A659" s="4"/>
      <c r="B659" s="4"/>
      <c r="C659" s="5"/>
      <c r="D659" s="5"/>
      <c r="E659" s="5"/>
      <c r="F659" s="5"/>
      <c r="G659" s="5"/>
      <c r="H659" s="5"/>
      <c r="I659" s="6">
        <f>IF(OR(F659="",G659=""),"",(G659-F659)*E659*H659*IF(D659="Short",-1,1))</f>
      </c>
      <c r="J659" s="7"/>
      <c r="K659" s="6">
        <f>IF(I659="","",I659-J659)</f>
      </c>
      <c r="L659" s="8"/>
      <c r="M659" s="9">
        <f>IF(OR(K659="",L659="",L659=0),"",K659/L659)</f>
      </c>
      <c r="N659">
        <f>IF(K659="","",IF(K659&gt;0,"Win",IF(K659&lt;0,"Loss","Scratch")))</f>
      </c>
      <c r="O659" s="5"/>
      <c r="P659" s="5"/>
      <c r="Q659" s="5"/>
      <c r="R659" s="5"/>
      <c r="S659" s="10">
        <f>IF(K659="","",SUM(K$2:K659))</f>
      </c>
      <c r="T659" s="10">
        <f>IF(S659="","",MAX(0,MAX(S$2:S659)))</f>
      </c>
      <c r="U659" s="10">
        <f>IF(S659="","",S659-T659)</f>
      </c>
      <c r="V659" s="11">
        <f>IF(U659="","",U659/(Summary!$B$3+T659))</f>
      </c>
    </row>
    <row r="660" spans="1:22" x14ac:dyDescent="0.25">
      <c r="A660" s="4"/>
      <c r="B660" s="4"/>
      <c r="C660" s="5"/>
      <c r="D660" s="5"/>
      <c r="E660" s="5"/>
      <c r="F660" s="5"/>
      <c r="G660" s="5"/>
      <c r="H660" s="5"/>
      <c r="I660" s="6">
        <f>IF(OR(F660="",G660=""),"",(G660-F660)*E660*H660*IF(D660="Short",-1,1))</f>
      </c>
      <c r="J660" s="7"/>
      <c r="K660" s="6">
        <f>IF(I660="","",I660-J660)</f>
      </c>
      <c r="L660" s="8"/>
      <c r="M660" s="9">
        <f>IF(OR(K660="",L660="",L660=0),"",K660/L660)</f>
      </c>
      <c r="N660">
        <f>IF(K660="","",IF(K660&gt;0,"Win",IF(K660&lt;0,"Loss","Scratch")))</f>
      </c>
      <c r="O660" s="5"/>
      <c r="P660" s="5"/>
      <c r="Q660" s="5"/>
      <c r="R660" s="5"/>
      <c r="S660" s="10">
        <f>IF(K660="","",SUM(K$2:K660))</f>
      </c>
      <c r="T660" s="10">
        <f>IF(S660="","",MAX(0,MAX(S$2:S660)))</f>
      </c>
      <c r="U660" s="10">
        <f>IF(S660="","",S660-T660)</f>
      </c>
      <c r="V660" s="11">
        <f>IF(U660="","",U660/(Summary!$B$3+T660))</f>
      </c>
    </row>
    <row r="661" spans="1:22" x14ac:dyDescent="0.25">
      <c r="A661" s="4"/>
      <c r="B661" s="4"/>
      <c r="C661" s="5"/>
      <c r="D661" s="5"/>
      <c r="E661" s="5"/>
      <c r="F661" s="5"/>
      <c r="G661" s="5"/>
      <c r="H661" s="5"/>
      <c r="I661" s="6">
        <f>IF(OR(F661="",G661=""),"",(G661-F661)*E661*H661*IF(D661="Short",-1,1))</f>
      </c>
      <c r="J661" s="7"/>
      <c r="K661" s="6">
        <f>IF(I661="","",I661-J661)</f>
      </c>
      <c r="L661" s="8"/>
      <c r="M661" s="9">
        <f>IF(OR(K661="",L661="",L661=0),"",K661/L661)</f>
      </c>
      <c r="N661">
        <f>IF(K661="","",IF(K661&gt;0,"Win",IF(K661&lt;0,"Loss","Scratch")))</f>
      </c>
      <c r="O661" s="5"/>
      <c r="P661" s="5"/>
      <c r="Q661" s="5"/>
      <c r="R661" s="5"/>
      <c r="S661" s="10">
        <f>IF(K661="","",SUM(K$2:K661))</f>
      </c>
      <c r="T661" s="10">
        <f>IF(S661="","",MAX(0,MAX(S$2:S661)))</f>
      </c>
      <c r="U661" s="10">
        <f>IF(S661="","",S661-T661)</f>
      </c>
      <c r="V661" s="11">
        <f>IF(U661="","",U661/(Summary!$B$3+T661))</f>
      </c>
    </row>
    <row r="662" spans="1:22" x14ac:dyDescent="0.25">
      <c r="A662" s="4"/>
      <c r="B662" s="4"/>
      <c r="C662" s="5"/>
      <c r="D662" s="5"/>
      <c r="E662" s="5"/>
      <c r="F662" s="5"/>
      <c r="G662" s="5"/>
      <c r="H662" s="5"/>
      <c r="I662" s="6">
        <f>IF(OR(F662="",G662=""),"",(G662-F662)*E662*H662*IF(D662="Short",-1,1))</f>
      </c>
      <c r="J662" s="7"/>
      <c r="K662" s="6">
        <f>IF(I662="","",I662-J662)</f>
      </c>
      <c r="L662" s="8"/>
      <c r="M662" s="9">
        <f>IF(OR(K662="",L662="",L662=0),"",K662/L662)</f>
      </c>
      <c r="N662">
        <f>IF(K662="","",IF(K662&gt;0,"Win",IF(K662&lt;0,"Loss","Scratch")))</f>
      </c>
      <c r="O662" s="5"/>
      <c r="P662" s="5"/>
      <c r="Q662" s="5"/>
      <c r="R662" s="5"/>
      <c r="S662" s="10">
        <f>IF(K662="","",SUM(K$2:K662))</f>
      </c>
      <c r="T662" s="10">
        <f>IF(S662="","",MAX(0,MAX(S$2:S662)))</f>
      </c>
      <c r="U662" s="10">
        <f>IF(S662="","",S662-T662)</f>
      </c>
      <c r="V662" s="11">
        <f>IF(U662="","",U662/(Summary!$B$3+T662))</f>
      </c>
    </row>
    <row r="663" spans="1:22" x14ac:dyDescent="0.25">
      <c r="A663" s="4"/>
      <c r="B663" s="4"/>
      <c r="C663" s="5"/>
      <c r="D663" s="5"/>
      <c r="E663" s="5"/>
      <c r="F663" s="5"/>
      <c r="G663" s="5"/>
      <c r="H663" s="5"/>
      <c r="I663" s="6">
        <f>IF(OR(F663="",G663=""),"",(G663-F663)*E663*H663*IF(D663="Short",-1,1))</f>
      </c>
      <c r="J663" s="7"/>
      <c r="K663" s="6">
        <f>IF(I663="","",I663-J663)</f>
      </c>
      <c r="L663" s="8"/>
      <c r="M663" s="9">
        <f>IF(OR(K663="",L663="",L663=0),"",K663/L663)</f>
      </c>
      <c r="N663">
        <f>IF(K663="","",IF(K663&gt;0,"Win",IF(K663&lt;0,"Loss","Scratch")))</f>
      </c>
      <c r="O663" s="5"/>
      <c r="P663" s="5"/>
      <c r="Q663" s="5"/>
      <c r="R663" s="5"/>
      <c r="S663" s="10">
        <f>IF(K663="","",SUM(K$2:K663))</f>
      </c>
      <c r="T663" s="10">
        <f>IF(S663="","",MAX(0,MAX(S$2:S663)))</f>
      </c>
      <c r="U663" s="10">
        <f>IF(S663="","",S663-T663)</f>
      </c>
      <c r="V663" s="11">
        <f>IF(U663="","",U663/(Summary!$B$3+T663))</f>
      </c>
    </row>
    <row r="664" spans="1:22" x14ac:dyDescent="0.25">
      <c r="A664" s="4"/>
      <c r="B664" s="4"/>
      <c r="C664" s="5"/>
      <c r="D664" s="5"/>
      <c r="E664" s="5"/>
      <c r="F664" s="5"/>
      <c r="G664" s="5"/>
      <c r="H664" s="5"/>
      <c r="I664" s="6">
        <f>IF(OR(F664="",G664=""),"",(G664-F664)*E664*H664*IF(D664="Short",-1,1))</f>
      </c>
      <c r="J664" s="7"/>
      <c r="K664" s="6">
        <f>IF(I664="","",I664-J664)</f>
      </c>
      <c r="L664" s="8"/>
      <c r="M664" s="9">
        <f>IF(OR(K664="",L664="",L664=0),"",K664/L664)</f>
      </c>
      <c r="N664">
        <f>IF(K664="","",IF(K664&gt;0,"Win",IF(K664&lt;0,"Loss","Scratch")))</f>
      </c>
      <c r="O664" s="5"/>
      <c r="P664" s="5"/>
      <c r="Q664" s="5"/>
      <c r="R664" s="5"/>
      <c r="S664" s="10">
        <f>IF(K664="","",SUM(K$2:K664))</f>
      </c>
      <c r="T664" s="10">
        <f>IF(S664="","",MAX(0,MAX(S$2:S664)))</f>
      </c>
      <c r="U664" s="10">
        <f>IF(S664="","",S664-T664)</f>
      </c>
      <c r="V664" s="11">
        <f>IF(U664="","",U664/(Summary!$B$3+T664))</f>
      </c>
    </row>
    <row r="665" spans="1:22" x14ac:dyDescent="0.25">
      <c r="A665" s="4"/>
      <c r="B665" s="4"/>
      <c r="C665" s="5"/>
      <c r="D665" s="5"/>
      <c r="E665" s="5"/>
      <c r="F665" s="5"/>
      <c r="G665" s="5"/>
      <c r="H665" s="5"/>
      <c r="I665" s="6">
        <f>IF(OR(F665="",G665=""),"",(G665-F665)*E665*H665*IF(D665="Short",-1,1))</f>
      </c>
      <c r="J665" s="7"/>
      <c r="K665" s="6">
        <f>IF(I665="","",I665-J665)</f>
      </c>
      <c r="L665" s="8"/>
      <c r="M665" s="9">
        <f>IF(OR(K665="",L665="",L665=0),"",K665/L665)</f>
      </c>
      <c r="N665">
        <f>IF(K665="","",IF(K665&gt;0,"Win",IF(K665&lt;0,"Loss","Scratch")))</f>
      </c>
      <c r="O665" s="5"/>
      <c r="P665" s="5"/>
      <c r="Q665" s="5"/>
      <c r="R665" s="5"/>
      <c r="S665" s="10">
        <f>IF(K665="","",SUM(K$2:K665))</f>
      </c>
      <c r="T665" s="10">
        <f>IF(S665="","",MAX(0,MAX(S$2:S665)))</f>
      </c>
      <c r="U665" s="10">
        <f>IF(S665="","",S665-T665)</f>
      </c>
      <c r="V665" s="11">
        <f>IF(U665="","",U665/(Summary!$B$3+T665))</f>
      </c>
    </row>
    <row r="666" spans="1:22" x14ac:dyDescent="0.25">
      <c r="A666" s="4"/>
      <c r="B666" s="4"/>
      <c r="C666" s="5"/>
      <c r="D666" s="5"/>
      <c r="E666" s="5"/>
      <c r="F666" s="5"/>
      <c r="G666" s="5"/>
      <c r="H666" s="5"/>
      <c r="I666" s="6">
        <f>IF(OR(F666="",G666=""),"",(G666-F666)*E666*H666*IF(D666="Short",-1,1))</f>
      </c>
      <c r="J666" s="7"/>
      <c r="K666" s="6">
        <f>IF(I666="","",I666-J666)</f>
      </c>
      <c r="L666" s="8"/>
      <c r="M666" s="9">
        <f>IF(OR(K666="",L666="",L666=0),"",K666/L666)</f>
      </c>
      <c r="N666">
        <f>IF(K666="","",IF(K666&gt;0,"Win",IF(K666&lt;0,"Loss","Scratch")))</f>
      </c>
      <c r="O666" s="5"/>
      <c r="P666" s="5"/>
      <c r="Q666" s="5"/>
      <c r="R666" s="5"/>
      <c r="S666" s="10">
        <f>IF(K666="","",SUM(K$2:K666))</f>
      </c>
      <c r="T666" s="10">
        <f>IF(S666="","",MAX(0,MAX(S$2:S666)))</f>
      </c>
      <c r="U666" s="10">
        <f>IF(S666="","",S666-T666)</f>
      </c>
      <c r="V666" s="11">
        <f>IF(U666="","",U666/(Summary!$B$3+T666))</f>
      </c>
    </row>
    <row r="667" spans="1:22" x14ac:dyDescent="0.25">
      <c r="A667" s="4"/>
      <c r="B667" s="4"/>
      <c r="C667" s="5"/>
      <c r="D667" s="5"/>
      <c r="E667" s="5"/>
      <c r="F667" s="5"/>
      <c r="G667" s="5"/>
      <c r="H667" s="5"/>
      <c r="I667" s="6">
        <f>IF(OR(F667="",G667=""),"",(G667-F667)*E667*H667*IF(D667="Short",-1,1))</f>
      </c>
      <c r="J667" s="7"/>
      <c r="K667" s="6">
        <f>IF(I667="","",I667-J667)</f>
      </c>
      <c r="L667" s="8"/>
      <c r="M667" s="9">
        <f>IF(OR(K667="",L667="",L667=0),"",K667/L667)</f>
      </c>
      <c r="N667">
        <f>IF(K667="","",IF(K667&gt;0,"Win",IF(K667&lt;0,"Loss","Scratch")))</f>
      </c>
      <c r="O667" s="5"/>
      <c r="P667" s="5"/>
      <c r="Q667" s="5"/>
      <c r="R667" s="5"/>
      <c r="S667" s="10">
        <f>IF(K667="","",SUM(K$2:K667))</f>
      </c>
      <c r="T667" s="10">
        <f>IF(S667="","",MAX(0,MAX(S$2:S667)))</f>
      </c>
      <c r="U667" s="10">
        <f>IF(S667="","",S667-T667)</f>
      </c>
      <c r="V667" s="11">
        <f>IF(U667="","",U667/(Summary!$B$3+T667))</f>
      </c>
    </row>
    <row r="668" spans="1:22" x14ac:dyDescent="0.25">
      <c r="A668" s="4"/>
      <c r="B668" s="4"/>
      <c r="C668" s="5"/>
      <c r="D668" s="5"/>
      <c r="E668" s="5"/>
      <c r="F668" s="5"/>
      <c r="G668" s="5"/>
      <c r="H668" s="5"/>
      <c r="I668" s="6">
        <f>IF(OR(F668="",G668=""),"",(G668-F668)*E668*H668*IF(D668="Short",-1,1))</f>
      </c>
      <c r="J668" s="7"/>
      <c r="K668" s="6">
        <f>IF(I668="","",I668-J668)</f>
      </c>
      <c r="L668" s="8"/>
      <c r="M668" s="9">
        <f>IF(OR(K668="",L668="",L668=0),"",K668/L668)</f>
      </c>
      <c r="N668">
        <f>IF(K668="","",IF(K668&gt;0,"Win",IF(K668&lt;0,"Loss","Scratch")))</f>
      </c>
      <c r="O668" s="5"/>
      <c r="P668" s="5"/>
      <c r="Q668" s="5"/>
      <c r="R668" s="5"/>
      <c r="S668" s="10">
        <f>IF(K668="","",SUM(K$2:K668))</f>
      </c>
      <c r="T668" s="10">
        <f>IF(S668="","",MAX(0,MAX(S$2:S668)))</f>
      </c>
      <c r="U668" s="10">
        <f>IF(S668="","",S668-T668)</f>
      </c>
      <c r="V668" s="11">
        <f>IF(U668="","",U668/(Summary!$B$3+T668))</f>
      </c>
    </row>
    <row r="669" spans="1:22" x14ac:dyDescent="0.25">
      <c r="A669" s="4"/>
      <c r="B669" s="4"/>
      <c r="C669" s="5"/>
      <c r="D669" s="5"/>
      <c r="E669" s="5"/>
      <c r="F669" s="5"/>
      <c r="G669" s="5"/>
      <c r="H669" s="5"/>
      <c r="I669" s="6">
        <f>IF(OR(F669="",G669=""),"",(G669-F669)*E669*H669*IF(D669="Short",-1,1))</f>
      </c>
      <c r="J669" s="7"/>
      <c r="K669" s="6">
        <f>IF(I669="","",I669-J669)</f>
      </c>
      <c r="L669" s="8"/>
      <c r="M669" s="9">
        <f>IF(OR(K669="",L669="",L669=0),"",K669/L669)</f>
      </c>
      <c r="N669">
        <f>IF(K669="","",IF(K669&gt;0,"Win",IF(K669&lt;0,"Loss","Scratch")))</f>
      </c>
      <c r="O669" s="5"/>
      <c r="P669" s="5"/>
      <c r="Q669" s="5"/>
      <c r="R669" s="5"/>
      <c r="S669" s="10">
        <f>IF(K669="","",SUM(K$2:K669))</f>
      </c>
      <c r="T669" s="10">
        <f>IF(S669="","",MAX(0,MAX(S$2:S669)))</f>
      </c>
      <c r="U669" s="10">
        <f>IF(S669="","",S669-T669)</f>
      </c>
      <c r="V669" s="11">
        <f>IF(U669="","",U669/(Summary!$B$3+T669))</f>
      </c>
    </row>
    <row r="670" spans="1:22" x14ac:dyDescent="0.25">
      <c r="A670" s="4"/>
      <c r="B670" s="4"/>
      <c r="C670" s="5"/>
      <c r="D670" s="5"/>
      <c r="E670" s="5"/>
      <c r="F670" s="5"/>
      <c r="G670" s="5"/>
      <c r="H670" s="5"/>
      <c r="I670" s="6">
        <f>IF(OR(F670="",G670=""),"",(G670-F670)*E670*H670*IF(D670="Short",-1,1))</f>
      </c>
      <c r="J670" s="7"/>
      <c r="K670" s="6">
        <f>IF(I670="","",I670-J670)</f>
      </c>
      <c r="L670" s="8"/>
      <c r="M670" s="9">
        <f>IF(OR(K670="",L670="",L670=0),"",K670/L670)</f>
      </c>
      <c r="N670">
        <f>IF(K670="","",IF(K670&gt;0,"Win",IF(K670&lt;0,"Loss","Scratch")))</f>
      </c>
      <c r="O670" s="5"/>
      <c r="P670" s="5"/>
      <c r="Q670" s="5"/>
      <c r="R670" s="5"/>
      <c r="S670" s="10">
        <f>IF(K670="","",SUM(K$2:K670))</f>
      </c>
      <c r="T670" s="10">
        <f>IF(S670="","",MAX(0,MAX(S$2:S670)))</f>
      </c>
      <c r="U670" s="10">
        <f>IF(S670="","",S670-T670)</f>
      </c>
      <c r="V670" s="11">
        <f>IF(U670="","",U670/(Summary!$B$3+T670))</f>
      </c>
    </row>
    <row r="671" spans="1:22" x14ac:dyDescent="0.25">
      <c r="A671" s="4"/>
      <c r="B671" s="4"/>
      <c r="C671" s="5"/>
      <c r="D671" s="5"/>
      <c r="E671" s="5"/>
      <c r="F671" s="5"/>
      <c r="G671" s="5"/>
      <c r="H671" s="5"/>
      <c r="I671" s="6">
        <f>IF(OR(F671="",G671=""),"",(G671-F671)*E671*H671*IF(D671="Short",-1,1))</f>
      </c>
      <c r="J671" s="7"/>
      <c r="K671" s="6">
        <f>IF(I671="","",I671-J671)</f>
      </c>
      <c r="L671" s="8"/>
      <c r="M671" s="9">
        <f>IF(OR(K671="",L671="",L671=0),"",K671/L671)</f>
      </c>
      <c r="N671">
        <f>IF(K671="","",IF(K671&gt;0,"Win",IF(K671&lt;0,"Loss","Scratch")))</f>
      </c>
      <c r="O671" s="5"/>
      <c r="P671" s="5"/>
      <c r="Q671" s="5"/>
      <c r="R671" s="5"/>
      <c r="S671" s="10">
        <f>IF(K671="","",SUM(K$2:K671))</f>
      </c>
      <c r="T671" s="10">
        <f>IF(S671="","",MAX(0,MAX(S$2:S671)))</f>
      </c>
      <c r="U671" s="10">
        <f>IF(S671="","",S671-T671)</f>
      </c>
      <c r="V671" s="11">
        <f>IF(U671="","",U671/(Summary!$B$3+T671))</f>
      </c>
    </row>
    <row r="672" spans="1:22" x14ac:dyDescent="0.25">
      <c r="A672" s="4"/>
      <c r="B672" s="4"/>
      <c r="C672" s="5"/>
      <c r="D672" s="5"/>
      <c r="E672" s="5"/>
      <c r="F672" s="5"/>
      <c r="G672" s="5"/>
      <c r="H672" s="5"/>
      <c r="I672" s="6">
        <f>IF(OR(F672="",G672=""),"",(G672-F672)*E672*H672*IF(D672="Short",-1,1))</f>
      </c>
      <c r="J672" s="7"/>
      <c r="K672" s="6">
        <f>IF(I672="","",I672-J672)</f>
      </c>
      <c r="L672" s="8"/>
      <c r="M672" s="9">
        <f>IF(OR(K672="",L672="",L672=0),"",K672/L672)</f>
      </c>
      <c r="N672">
        <f>IF(K672="","",IF(K672&gt;0,"Win",IF(K672&lt;0,"Loss","Scratch")))</f>
      </c>
      <c r="O672" s="5"/>
      <c r="P672" s="5"/>
      <c r="Q672" s="5"/>
      <c r="R672" s="5"/>
      <c r="S672" s="10">
        <f>IF(K672="","",SUM(K$2:K672))</f>
      </c>
      <c r="T672" s="10">
        <f>IF(S672="","",MAX(0,MAX(S$2:S672)))</f>
      </c>
      <c r="U672" s="10">
        <f>IF(S672="","",S672-T672)</f>
      </c>
      <c r="V672" s="11">
        <f>IF(U672="","",U672/(Summary!$B$3+T672))</f>
      </c>
    </row>
    <row r="673" spans="1:22" x14ac:dyDescent="0.25">
      <c r="A673" s="4"/>
      <c r="B673" s="4"/>
      <c r="C673" s="5"/>
      <c r="D673" s="5"/>
      <c r="E673" s="5"/>
      <c r="F673" s="5"/>
      <c r="G673" s="5"/>
      <c r="H673" s="5"/>
      <c r="I673" s="6">
        <f>IF(OR(F673="",G673=""),"",(G673-F673)*E673*H673*IF(D673="Short",-1,1))</f>
      </c>
      <c r="J673" s="7"/>
      <c r="K673" s="6">
        <f>IF(I673="","",I673-J673)</f>
      </c>
      <c r="L673" s="8"/>
      <c r="M673" s="9">
        <f>IF(OR(K673="",L673="",L673=0),"",K673/L673)</f>
      </c>
      <c r="N673">
        <f>IF(K673="","",IF(K673&gt;0,"Win",IF(K673&lt;0,"Loss","Scratch")))</f>
      </c>
      <c r="O673" s="5"/>
      <c r="P673" s="5"/>
      <c r="Q673" s="5"/>
      <c r="R673" s="5"/>
      <c r="S673" s="10">
        <f>IF(K673="","",SUM(K$2:K673))</f>
      </c>
      <c r="T673" s="10">
        <f>IF(S673="","",MAX(0,MAX(S$2:S673)))</f>
      </c>
      <c r="U673" s="10">
        <f>IF(S673="","",S673-T673)</f>
      </c>
      <c r="V673" s="11">
        <f>IF(U673="","",U673/(Summary!$B$3+T673))</f>
      </c>
    </row>
    <row r="674" spans="1:22" x14ac:dyDescent="0.25">
      <c r="A674" s="4"/>
      <c r="B674" s="4"/>
      <c r="C674" s="5"/>
      <c r="D674" s="5"/>
      <c r="E674" s="5"/>
      <c r="F674" s="5"/>
      <c r="G674" s="5"/>
      <c r="H674" s="5"/>
      <c r="I674" s="6">
        <f>IF(OR(F674="",G674=""),"",(G674-F674)*E674*H674*IF(D674="Short",-1,1))</f>
      </c>
      <c r="J674" s="7"/>
      <c r="K674" s="6">
        <f>IF(I674="","",I674-J674)</f>
      </c>
      <c r="L674" s="8"/>
      <c r="M674" s="9">
        <f>IF(OR(K674="",L674="",L674=0),"",K674/L674)</f>
      </c>
      <c r="N674">
        <f>IF(K674="","",IF(K674&gt;0,"Win",IF(K674&lt;0,"Loss","Scratch")))</f>
      </c>
      <c r="O674" s="5"/>
      <c r="P674" s="5"/>
      <c r="Q674" s="5"/>
      <c r="R674" s="5"/>
      <c r="S674" s="10">
        <f>IF(K674="","",SUM(K$2:K674))</f>
      </c>
      <c r="T674" s="10">
        <f>IF(S674="","",MAX(0,MAX(S$2:S674)))</f>
      </c>
      <c r="U674" s="10">
        <f>IF(S674="","",S674-T674)</f>
      </c>
      <c r="V674" s="11">
        <f>IF(U674="","",U674/(Summary!$B$3+T674))</f>
      </c>
    </row>
    <row r="675" spans="1:22" x14ac:dyDescent="0.25">
      <c r="A675" s="4"/>
      <c r="B675" s="4"/>
      <c r="C675" s="5"/>
      <c r="D675" s="5"/>
      <c r="E675" s="5"/>
      <c r="F675" s="5"/>
      <c r="G675" s="5"/>
      <c r="H675" s="5"/>
      <c r="I675" s="6">
        <f>IF(OR(F675="",G675=""),"",(G675-F675)*E675*H675*IF(D675="Short",-1,1))</f>
      </c>
      <c r="J675" s="7"/>
      <c r="K675" s="6">
        <f>IF(I675="","",I675-J675)</f>
      </c>
      <c r="L675" s="8"/>
      <c r="M675" s="9">
        <f>IF(OR(K675="",L675="",L675=0),"",K675/L675)</f>
      </c>
      <c r="N675">
        <f>IF(K675="","",IF(K675&gt;0,"Win",IF(K675&lt;0,"Loss","Scratch")))</f>
      </c>
      <c r="O675" s="5"/>
      <c r="P675" s="5"/>
      <c r="Q675" s="5"/>
      <c r="R675" s="5"/>
      <c r="S675" s="10">
        <f>IF(K675="","",SUM(K$2:K675))</f>
      </c>
      <c r="T675" s="10">
        <f>IF(S675="","",MAX(0,MAX(S$2:S675)))</f>
      </c>
      <c r="U675" s="10">
        <f>IF(S675="","",S675-T675)</f>
      </c>
      <c r="V675" s="11">
        <f>IF(U675="","",U675/(Summary!$B$3+T675))</f>
      </c>
    </row>
    <row r="676" spans="1:22" x14ac:dyDescent="0.25">
      <c r="A676" s="4"/>
      <c r="B676" s="4"/>
      <c r="C676" s="5"/>
      <c r="D676" s="5"/>
      <c r="E676" s="5"/>
      <c r="F676" s="5"/>
      <c r="G676" s="5"/>
      <c r="H676" s="5"/>
      <c r="I676" s="6">
        <f>IF(OR(F676="",G676=""),"",(G676-F676)*E676*H676*IF(D676="Short",-1,1))</f>
      </c>
      <c r="J676" s="7"/>
      <c r="K676" s="6">
        <f>IF(I676="","",I676-J676)</f>
      </c>
      <c r="L676" s="8"/>
      <c r="M676" s="9">
        <f>IF(OR(K676="",L676="",L676=0),"",K676/L676)</f>
      </c>
      <c r="N676">
        <f>IF(K676="","",IF(K676&gt;0,"Win",IF(K676&lt;0,"Loss","Scratch")))</f>
      </c>
      <c r="O676" s="5"/>
      <c r="P676" s="5"/>
      <c r="Q676" s="5"/>
      <c r="R676" s="5"/>
      <c r="S676" s="10">
        <f>IF(K676="","",SUM(K$2:K676))</f>
      </c>
      <c r="T676" s="10">
        <f>IF(S676="","",MAX(0,MAX(S$2:S676)))</f>
      </c>
      <c r="U676" s="10">
        <f>IF(S676="","",S676-T676)</f>
      </c>
      <c r="V676" s="11">
        <f>IF(U676="","",U676/(Summary!$B$3+T676))</f>
      </c>
    </row>
    <row r="677" spans="1:22" x14ac:dyDescent="0.25">
      <c r="A677" s="4"/>
      <c r="B677" s="4"/>
      <c r="C677" s="5"/>
      <c r="D677" s="5"/>
      <c r="E677" s="5"/>
      <c r="F677" s="5"/>
      <c r="G677" s="5"/>
      <c r="H677" s="5"/>
      <c r="I677" s="6">
        <f>IF(OR(F677="",G677=""),"",(G677-F677)*E677*H677*IF(D677="Short",-1,1))</f>
      </c>
      <c r="J677" s="7"/>
      <c r="K677" s="6">
        <f>IF(I677="","",I677-J677)</f>
      </c>
      <c r="L677" s="8"/>
      <c r="M677" s="9">
        <f>IF(OR(K677="",L677="",L677=0),"",K677/L677)</f>
      </c>
      <c r="N677">
        <f>IF(K677="","",IF(K677&gt;0,"Win",IF(K677&lt;0,"Loss","Scratch")))</f>
      </c>
      <c r="O677" s="5"/>
      <c r="P677" s="5"/>
      <c r="Q677" s="5"/>
      <c r="R677" s="5"/>
      <c r="S677" s="10">
        <f>IF(K677="","",SUM(K$2:K677))</f>
      </c>
      <c r="T677" s="10">
        <f>IF(S677="","",MAX(0,MAX(S$2:S677)))</f>
      </c>
      <c r="U677" s="10">
        <f>IF(S677="","",S677-T677)</f>
      </c>
      <c r="V677" s="11">
        <f>IF(U677="","",U677/(Summary!$B$3+T677))</f>
      </c>
    </row>
    <row r="678" spans="1:22" x14ac:dyDescent="0.25">
      <c r="A678" s="4"/>
      <c r="B678" s="4"/>
      <c r="C678" s="5"/>
      <c r="D678" s="5"/>
      <c r="E678" s="5"/>
      <c r="F678" s="5"/>
      <c r="G678" s="5"/>
      <c r="H678" s="5"/>
      <c r="I678" s="6">
        <f>IF(OR(F678="",G678=""),"",(G678-F678)*E678*H678*IF(D678="Short",-1,1))</f>
      </c>
      <c r="J678" s="7"/>
      <c r="K678" s="6">
        <f>IF(I678="","",I678-J678)</f>
      </c>
      <c r="L678" s="8"/>
      <c r="M678" s="9">
        <f>IF(OR(K678="",L678="",L678=0),"",K678/L678)</f>
      </c>
      <c r="N678">
        <f>IF(K678="","",IF(K678&gt;0,"Win",IF(K678&lt;0,"Loss","Scratch")))</f>
      </c>
      <c r="O678" s="5"/>
      <c r="P678" s="5"/>
      <c r="Q678" s="5"/>
      <c r="R678" s="5"/>
      <c r="S678" s="10">
        <f>IF(K678="","",SUM(K$2:K678))</f>
      </c>
      <c r="T678" s="10">
        <f>IF(S678="","",MAX(0,MAX(S$2:S678)))</f>
      </c>
      <c r="U678" s="10">
        <f>IF(S678="","",S678-T678)</f>
      </c>
      <c r="V678" s="11">
        <f>IF(U678="","",U678/(Summary!$B$3+T678))</f>
      </c>
    </row>
    <row r="679" spans="1:22" x14ac:dyDescent="0.25">
      <c r="A679" s="4"/>
      <c r="B679" s="4"/>
      <c r="C679" s="5"/>
      <c r="D679" s="5"/>
      <c r="E679" s="5"/>
      <c r="F679" s="5"/>
      <c r="G679" s="5"/>
      <c r="H679" s="5"/>
      <c r="I679" s="6">
        <f>IF(OR(F679="",G679=""),"",(G679-F679)*E679*H679*IF(D679="Short",-1,1))</f>
      </c>
      <c r="J679" s="7"/>
      <c r="K679" s="6">
        <f>IF(I679="","",I679-J679)</f>
      </c>
      <c r="L679" s="8"/>
      <c r="M679" s="9">
        <f>IF(OR(K679="",L679="",L679=0),"",K679/L679)</f>
      </c>
      <c r="N679">
        <f>IF(K679="","",IF(K679&gt;0,"Win",IF(K679&lt;0,"Loss","Scratch")))</f>
      </c>
      <c r="O679" s="5"/>
      <c r="P679" s="5"/>
      <c r="Q679" s="5"/>
      <c r="R679" s="5"/>
      <c r="S679" s="10">
        <f>IF(K679="","",SUM(K$2:K679))</f>
      </c>
      <c r="T679" s="10">
        <f>IF(S679="","",MAX(0,MAX(S$2:S679)))</f>
      </c>
      <c r="U679" s="10">
        <f>IF(S679="","",S679-T679)</f>
      </c>
      <c r="V679" s="11">
        <f>IF(U679="","",U679/(Summary!$B$3+T679))</f>
      </c>
    </row>
    <row r="680" spans="1:22" x14ac:dyDescent="0.25">
      <c r="A680" s="4"/>
      <c r="B680" s="4"/>
      <c r="C680" s="5"/>
      <c r="D680" s="5"/>
      <c r="E680" s="5"/>
      <c r="F680" s="5"/>
      <c r="G680" s="5"/>
      <c r="H680" s="5"/>
      <c r="I680" s="6">
        <f>IF(OR(F680="",G680=""),"",(G680-F680)*E680*H680*IF(D680="Short",-1,1))</f>
      </c>
      <c r="J680" s="7"/>
      <c r="K680" s="6">
        <f>IF(I680="","",I680-J680)</f>
      </c>
      <c r="L680" s="8"/>
      <c r="M680" s="9">
        <f>IF(OR(K680="",L680="",L680=0),"",K680/L680)</f>
      </c>
      <c r="N680">
        <f>IF(K680="","",IF(K680&gt;0,"Win",IF(K680&lt;0,"Loss","Scratch")))</f>
      </c>
      <c r="O680" s="5"/>
      <c r="P680" s="5"/>
      <c r="Q680" s="5"/>
      <c r="R680" s="5"/>
      <c r="S680" s="10">
        <f>IF(K680="","",SUM(K$2:K680))</f>
      </c>
      <c r="T680" s="10">
        <f>IF(S680="","",MAX(0,MAX(S$2:S680)))</f>
      </c>
      <c r="U680" s="10">
        <f>IF(S680="","",S680-T680)</f>
      </c>
      <c r="V680" s="11">
        <f>IF(U680="","",U680/(Summary!$B$3+T680))</f>
      </c>
    </row>
    <row r="681" spans="1:22" x14ac:dyDescent="0.25">
      <c r="A681" s="4"/>
      <c r="B681" s="4"/>
      <c r="C681" s="5"/>
      <c r="D681" s="5"/>
      <c r="E681" s="5"/>
      <c r="F681" s="5"/>
      <c r="G681" s="5"/>
      <c r="H681" s="5"/>
      <c r="I681" s="6">
        <f>IF(OR(F681="",G681=""),"",(G681-F681)*E681*H681*IF(D681="Short",-1,1))</f>
      </c>
      <c r="J681" s="7"/>
      <c r="K681" s="6">
        <f>IF(I681="","",I681-J681)</f>
      </c>
      <c r="L681" s="8"/>
      <c r="M681" s="9">
        <f>IF(OR(K681="",L681="",L681=0),"",K681/L681)</f>
      </c>
      <c r="N681">
        <f>IF(K681="","",IF(K681&gt;0,"Win",IF(K681&lt;0,"Loss","Scratch")))</f>
      </c>
      <c r="O681" s="5"/>
      <c r="P681" s="5"/>
      <c r="Q681" s="5"/>
      <c r="R681" s="5"/>
      <c r="S681" s="10">
        <f>IF(K681="","",SUM(K$2:K681))</f>
      </c>
      <c r="T681" s="10">
        <f>IF(S681="","",MAX(0,MAX(S$2:S681)))</f>
      </c>
      <c r="U681" s="10">
        <f>IF(S681="","",S681-T681)</f>
      </c>
      <c r="V681" s="11">
        <f>IF(U681="","",U681/(Summary!$B$3+T681))</f>
      </c>
    </row>
    <row r="682" spans="1:22" x14ac:dyDescent="0.25">
      <c r="A682" s="4"/>
      <c r="B682" s="4"/>
      <c r="C682" s="5"/>
      <c r="D682" s="5"/>
      <c r="E682" s="5"/>
      <c r="F682" s="5"/>
      <c r="G682" s="5"/>
      <c r="H682" s="5"/>
      <c r="I682" s="6">
        <f>IF(OR(F682="",G682=""),"",(G682-F682)*E682*H682*IF(D682="Short",-1,1))</f>
      </c>
      <c r="J682" s="7"/>
      <c r="K682" s="6">
        <f>IF(I682="","",I682-J682)</f>
      </c>
      <c r="L682" s="8"/>
      <c r="M682" s="9">
        <f>IF(OR(K682="",L682="",L682=0),"",K682/L682)</f>
      </c>
      <c r="N682">
        <f>IF(K682="","",IF(K682&gt;0,"Win",IF(K682&lt;0,"Loss","Scratch")))</f>
      </c>
      <c r="O682" s="5"/>
      <c r="P682" s="5"/>
      <c r="Q682" s="5"/>
      <c r="R682" s="5"/>
      <c r="S682" s="10">
        <f>IF(K682="","",SUM(K$2:K682))</f>
      </c>
      <c r="T682" s="10">
        <f>IF(S682="","",MAX(0,MAX(S$2:S682)))</f>
      </c>
      <c r="U682" s="10">
        <f>IF(S682="","",S682-T682)</f>
      </c>
      <c r="V682" s="11">
        <f>IF(U682="","",U682/(Summary!$B$3+T682))</f>
      </c>
    </row>
    <row r="683" spans="1:22" x14ac:dyDescent="0.25">
      <c r="A683" s="4"/>
      <c r="B683" s="4"/>
      <c r="C683" s="5"/>
      <c r="D683" s="5"/>
      <c r="E683" s="5"/>
      <c r="F683" s="5"/>
      <c r="G683" s="5"/>
      <c r="H683" s="5"/>
      <c r="I683" s="6">
        <f>IF(OR(F683="",G683=""),"",(G683-F683)*E683*H683*IF(D683="Short",-1,1))</f>
      </c>
      <c r="J683" s="7"/>
      <c r="K683" s="6">
        <f>IF(I683="","",I683-J683)</f>
      </c>
      <c r="L683" s="8"/>
      <c r="M683" s="9">
        <f>IF(OR(K683="",L683="",L683=0),"",K683/L683)</f>
      </c>
      <c r="N683">
        <f>IF(K683="","",IF(K683&gt;0,"Win",IF(K683&lt;0,"Loss","Scratch")))</f>
      </c>
      <c r="O683" s="5"/>
      <c r="P683" s="5"/>
      <c r="Q683" s="5"/>
      <c r="R683" s="5"/>
      <c r="S683" s="10">
        <f>IF(K683="","",SUM(K$2:K683))</f>
      </c>
      <c r="T683" s="10">
        <f>IF(S683="","",MAX(0,MAX(S$2:S683)))</f>
      </c>
      <c r="U683" s="10">
        <f>IF(S683="","",S683-T683)</f>
      </c>
      <c r="V683" s="11">
        <f>IF(U683="","",U683/(Summary!$B$3+T683))</f>
      </c>
    </row>
    <row r="684" spans="1:22" x14ac:dyDescent="0.25">
      <c r="A684" s="4"/>
      <c r="B684" s="4"/>
      <c r="C684" s="5"/>
      <c r="D684" s="5"/>
      <c r="E684" s="5"/>
      <c r="F684" s="5"/>
      <c r="G684" s="5"/>
      <c r="H684" s="5"/>
      <c r="I684" s="6">
        <f>IF(OR(F684="",G684=""),"",(G684-F684)*E684*H684*IF(D684="Short",-1,1))</f>
      </c>
      <c r="J684" s="7"/>
      <c r="K684" s="6">
        <f>IF(I684="","",I684-J684)</f>
      </c>
      <c r="L684" s="8"/>
      <c r="M684" s="9">
        <f>IF(OR(K684="",L684="",L684=0),"",K684/L684)</f>
      </c>
      <c r="N684">
        <f>IF(K684="","",IF(K684&gt;0,"Win",IF(K684&lt;0,"Loss","Scratch")))</f>
      </c>
      <c r="O684" s="5"/>
      <c r="P684" s="5"/>
      <c r="Q684" s="5"/>
      <c r="R684" s="5"/>
      <c r="S684" s="10">
        <f>IF(K684="","",SUM(K$2:K684))</f>
      </c>
      <c r="T684" s="10">
        <f>IF(S684="","",MAX(0,MAX(S$2:S684)))</f>
      </c>
      <c r="U684" s="10">
        <f>IF(S684="","",S684-T684)</f>
      </c>
      <c r="V684" s="11">
        <f>IF(U684="","",U684/(Summary!$B$3+T684))</f>
      </c>
    </row>
    <row r="685" spans="1:22" x14ac:dyDescent="0.25">
      <c r="A685" s="4"/>
      <c r="B685" s="4"/>
      <c r="C685" s="5"/>
      <c r="D685" s="5"/>
      <c r="E685" s="5"/>
      <c r="F685" s="5"/>
      <c r="G685" s="5"/>
      <c r="H685" s="5"/>
      <c r="I685" s="6">
        <f>IF(OR(F685="",G685=""),"",(G685-F685)*E685*H685*IF(D685="Short",-1,1))</f>
      </c>
      <c r="J685" s="7"/>
      <c r="K685" s="6">
        <f>IF(I685="","",I685-J685)</f>
      </c>
      <c r="L685" s="8"/>
      <c r="M685" s="9">
        <f>IF(OR(K685="",L685="",L685=0),"",K685/L685)</f>
      </c>
      <c r="N685">
        <f>IF(K685="","",IF(K685&gt;0,"Win",IF(K685&lt;0,"Loss","Scratch")))</f>
      </c>
      <c r="O685" s="5"/>
      <c r="P685" s="5"/>
      <c r="Q685" s="5"/>
      <c r="R685" s="5"/>
      <c r="S685" s="10">
        <f>IF(K685="","",SUM(K$2:K685))</f>
      </c>
      <c r="T685" s="10">
        <f>IF(S685="","",MAX(0,MAX(S$2:S685)))</f>
      </c>
      <c r="U685" s="10">
        <f>IF(S685="","",S685-T685)</f>
      </c>
      <c r="V685" s="11">
        <f>IF(U685="","",U685/(Summary!$B$3+T685))</f>
      </c>
    </row>
    <row r="686" spans="1:22" x14ac:dyDescent="0.25">
      <c r="A686" s="4"/>
      <c r="B686" s="4"/>
      <c r="C686" s="5"/>
      <c r="D686" s="5"/>
      <c r="E686" s="5"/>
      <c r="F686" s="5"/>
      <c r="G686" s="5"/>
      <c r="H686" s="5"/>
      <c r="I686" s="6">
        <f>IF(OR(F686="",G686=""),"",(G686-F686)*E686*H686*IF(D686="Short",-1,1))</f>
      </c>
      <c r="J686" s="7"/>
      <c r="K686" s="6">
        <f>IF(I686="","",I686-J686)</f>
      </c>
      <c r="L686" s="8"/>
      <c r="M686" s="9">
        <f>IF(OR(K686="",L686="",L686=0),"",K686/L686)</f>
      </c>
      <c r="N686">
        <f>IF(K686="","",IF(K686&gt;0,"Win",IF(K686&lt;0,"Loss","Scratch")))</f>
      </c>
      <c r="O686" s="5"/>
      <c r="P686" s="5"/>
      <c r="Q686" s="5"/>
      <c r="R686" s="5"/>
      <c r="S686" s="10">
        <f>IF(K686="","",SUM(K$2:K686))</f>
      </c>
      <c r="T686" s="10">
        <f>IF(S686="","",MAX(0,MAX(S$2:S686)))</f>
      </c>
      <c r="U686" s="10">
        <f>IF(S686="","",S686-T686)</f>
      </c>
      <c r="V686" s="11">
        <f>IF(U686="","",U686/(Summary!$B$3+T686))</f>
      </c>
    </row>
    <row r="687" spans="1:22" x14ac:dyDescent="0.25">
      <c r="A687" s="4"/>
      <c r="B687" s="4"/>
      <c r="C687" s="5"/>
      <c r="D687" s="5"/>
      <c r="E687" s="5"/>
      <c r="F687" s="5"/>
      <c r="G687" s="5"/>
      <c r="H687" s="5"/>
      <c r="I687" s="6">
        <f>IF(OR(F687="",G687=""),"",(G687-F687)*E687*H687*IF(D687="Short",-1,1))</f>
      </c>
      <c r="J687" s="7"/>
      <c r="K687" s="6">
        <f>IF(I687="","",I687-J687)</f>
      </c>
      <c r="L687" s="8"/>
      <c r="M687" s="9">
        <f>IF(OR(K687="",L687="",L687=0),"",K687/L687)</f>
      </c>
      <c r="N687">
        <f>IF(K687="","",IF(K687&gt;0,"Win",IF(K687&lt;0,"Loss","Scratch")))</f>
      </c>
      <c r="O687" s="5"/>
      <c r="P687" s="5"/>
      <c r="Q687" s="5"/>
      <c r="R687" s="5"/>
      <c r="S687" s="10">
        <f>IF(K687="","",SUM(K$2:K687))</f>
      </c>
      <c r="T687" s="10">
        <f>IF(S687="","",MAX(0,MAX(S$2:S687)))</f>
      </c>
      <c r="U687" s="10">
        <f>IF(S687="","",S687-T687)</f>
      </c>
      <c r="V687" s="11">
        <f>IF(U687="","",U687/(Summary!$B$3+T687))</f>
      </c>
    </row>
    <row r="688" spans="1:22" x14ac:dyDescent="0.25">
      <c r="A688" s="4"/>
      <c r="B688" s="4"/>
      <c r="C688" s="5"/>
      <c r="D688" s="5"/>
      <c r="E688" s="5"/>
      <c r="F688" s="5"/>
      <c r="G688" s="5"/>
      <c r="H688" s="5"/>
      <c r="I688" s="6">
        <f>IF(OR(F688="",G688=""),"",(G688-F688)*E688*H688*IF(D688="Short",-1,1))</f>
      </c>
      <c r="J688" s="7"/>
      <c r="K688" s="6">
        <f>IF(I688="","",I688-J688)</f>
      </c>
      <c r="L688" s="8"/>
      <c r="M688" s="9">
        <f>IF(OR(K688="",L688="",L688=0),"",K688/L688)</f>
      </c>
      <c r="N688">
        <f>IF(K688="","",IF(K688&gt;0,"Win",IF(K688&lt;0,"Loss","Scratch")))</f>
      </c>
      <c r="O688" s="5"/>
      <c r="P688" s="5"/>
      <c r="Q688" s="5"/>
      <c r="R688" s="5"/>
      <c r="S688" s="10">
        <f>IF(K688="","",SUM(K$2:K688))</f>
      </c>
      <c r="T688" s="10">
        <f>IF(S688="","",MAX(0,MAX(S$2:S688)))</f>
      </c>
      <c r="U688" s="10">
        <f>IF(S688="","",S688-T688)</f>
      </c>
      <c r="V688" s="11">
        <f>IF(U688="","",U688/(Summary!$B$3+T688))</f>
      </c>
    </row>
    <row r="689" spans="1:22" x14ac:dyDescent="0.25">
      <c r="A689" s="4"/>
      <c r="B689" s="4"/>
      <c r="C689" s="5"/>
      <c r="D689" s="5"/>
      <c r="E689" s="5"/>
      <c r="F689" s="5"/>
      <c r="G689" s="5"/>
      <c r="H689" s="5"/>
      <c r="I689" s="6">
        <f>IF(OR(F689="",G689=""),"",(G689-F689)*E689*H689*IF(D689="Short",-1,1))</f>
      </c>
      <c r="J689" s="7"/>
      <c r="K689" s="6">
        <f>IF(I689="","",I689-J689)</f>
      </c>
      <c r="L689" s="8"/>
      <c r="M689" s="9">
        <f>IF(OR(K689="",L689="",L689=0),"",K689/L689)</f>
      </c>
      <c r="N689">
        <f>IF(K689="","",IF(K689&gt;0,"Win",IF(K689&lt;0,"Loss","Scratch")))</f>
      </c>
      <c r="O689" s="5"/>
      <c r="P689" s="5"/>
      <c r="Q689" s="5"/>
      <c r="R689" s="5"/>
      <c r="S689" s="10">
        <f>IF(K689="","",SUM(K$2:K689))</f>
      </c>
      <c r="T689" s="10">
        <f>IF(S689="","",MAX(0,MAX(S$2:S689)))</f>
      </c>
      <c r="U689" s="10">
        <f>IF(S689="","",S689-T689)</f>
      </c>
      <c r="V689" s="11">
        <f>IF(U689="","",U689/(Summary!$B$3+T689))</f>
      </c>
    </row>
    <row r="690" spans="1:22" x14ac:dyDescent="0.25">
      <c r="A690" s="4"/>
      <c r="B690" s="4"/>
      <c r="C690" s="5"/>
      <c r="D690" s="5"/>
      <c r="E690" s="5"/>
      <c r="F690" s="5"/>
      <c r="G690" s="5"/>
      <c r="H690" s="5"/>
      <c r="I690" s="6">
        <f>IF(OR(F690="",G690=""),"",(G690-F690)*E690*H690*IF(D690="Short",-1,1))</f>
      </c>
      <c r="J690" s="7"/>
      <c r="K690" s="6">
        <f>IF(I690="","",I690-J690)</f>
      </c>
      <c r="L690" s="8"/>
      <c r="M690" s="9">
        <f>IF(OR(K690="",L690="",L690=0),"",K690/L690)</f>
      </c>
      <c r="N690">
        <f>IF(K690="","",IF(K690&gt;0,"Win",IF(K690&lt;0,"Loss","Scratch")))</f>
      </c>
      <c r="O690" s="5"/>
      <c r="P690" s="5"/>
      <c r="Q690" s="5"/>
      <c r="R690" s="5"/>
      <c r="S690" s="10">
        <f>IF(K690="","",SUM(K$2:K690))</f>
      </c>
      <c r="T690" s="10">
        <f>IF(S690="","",MAX(0,MAX(S$2:S690)))</f>
      </c>
      <c r="U690" s="10">
        <f>IF(S690="","",S690-T690)</f>
      </c>
      <c r="V690" s="11">
        <f>IF(U690="","",U690/(Summary!$B$3+T690))</f>
      </c>
    </row>
    <row r="691" spans="1:22" x14ac:dyDescent="0.25">
      <c r="A691" s="4"/>
      <c r="B691" s="4"/>
      <c r="C691" s="5"/>
      <c r="D691" s="5"/>
      <c r="E691" s="5"/>
      <c r="F691" s="5"/>
      <c r="G691" s="5"/>
      <c r="H691" s="5"/>
      <c r="I691" s="6">
        <f>IF(OR(F691="",G691=""),"",(G691-F691)*E691*H691*IF(D691="Short",-1,1))</f>
      </c>
      <c r="J691" s="7"/>
      <c r="K691" s="6">
        <f>IF(I691="","",I691-J691)</f>
      </c>
      <c r="L691" s="8"/>
      <c r="M691" s="9">
        <f>IF(OR(K691="",L691="",L691=0),"",K691/L691)</f>
      </c>
      <c r="N691">
        <f>IF(K691="","",IF(K691&gt;0,"Win",IF(K691&lt;0,"Loss","Scratch")))</f>
      </c>
      <c r="O691" s="5"/>
      <c r="P691" s="5"/>
      <c r="Q691" s="5"/>
      <c r="R691" s="5"/>
      <c r="S691" s="10">
        <f>IF(K691="","",SUM(K$2:K691))</f>
      </c>
      <c r="T691" s="10">
        <f>IF(S691="","",MAX(0,MAX(S$2:S691)))</f>
      </c>
      <c r="U691" s="10">
        <f>IF(S691="","",S691-T691)</f>
      </c>
      <c r="V691" s="11">
        <f>IF(U691="","",U691/(Summary!$B$3+T691))</f>
      </c>
    </row>
    <row r="692" spans="1:22" x14ac:dyDescent="0.25">
      <c r="A692" s="4"/>
      <c r="B692" s="4"/>
      <c r="C692" s="5"/>
      <c r="D692" s="5"/>
      <c r="E692" s="5"/>
      <c r="F692" s="5"/>
      <c r="G692" s="5"/>
      <c r="H692" s="5"/>
      <c r="I692" s="6">
        <f>IF(OR(F692="",G692=""),"",(G692-F692)*E692*H692*IF(D692="Short",-1,1))</f>
      </c>
      <c r="J692" s="7"/>
      <c r="K692" s="6">
        <f>IF(I692="","",I692-J692)</f>
      </c>
      <c r="L692" s="8"/>
      <c r="M692" s="9">
        <f>IF(OR(K692="",L692="",L692=0),"",K692/L692)</f>
      </c>
      <c r="N692">
        <f>IF(K692="","",IF(K692&gt;0,"Win",IF(K692&lt;0,"Loss","Scratch")))</f>
      </c>
      <c r="O692" s="5"/>
      <c r="P692" s="5"/>
      <c r="Q692" s="5"/>
      <c r="R692" s="5"/>
      <c r="S692" s="10">
        <f>IF(K692="","",SUM(K$2:K692))</f>
      </c>
      <c r="T692" s="10">
        <f>IF(S692="","",MAX(0,MAX(S$2:S692)))</f>
      </c>
      <c r="U692" s="10">
        <f>IF(S692="","",S692-T692)</f>
      </c>
      <c r="V692" s="11">
        <f>IF(U692="","",U692/(Summary!$B$3+T692))</f>
      </c>
    </row>
    <row r="693" spans="1:22" x14ac:dyDescent="0.25">
      <c r="A693" s="4"/>
      <c r="B693" s="4"/>
      <c r="C693" s="5"/>
      <c r="D693" s="5"/>
      <c r="E693" s="5"/>
      <c r="F693" s="5"/>
      <c r="G693" s="5"/>
      <c r="H693" s="5"/>
      <c r="I693" s="6">
        <f>IF(OR(F693="",G693=""),"",(G693-F693)*E693*H693*IF(D693="Short",-1,1))</f>
      </c>
      <c r="J693" s="7"/>
      <c r="K693" s="6">
        <f>IF(I693="","",I693-J693)</f>
      </c>
      <c r="L693" s="8"/>
      <c r="M693" s="9">
        <f>IF(OR(K693="",L693="",L693=0),"",K693/L693)</f>
      </c>
      <c r="N693">
        <f>IF(K693="","",IF(K693&gt;0,"Win",IF(K693&lt;0,"Loss","Scratch")))</f>
      </c>
      <c r="O693" s="5"/>
      <c r="P693" s="5"/>
      <c r="Q693" s="5"/>
      <c r="R693" s="5"/>
      <c r="S693" s="10">
        <f>IF(K693="","",SUM(K$2:K693))</f>
      </c>
      <c r="T693" s="10">
        <f>IF(S693="","",MAX(0,MAX(S$2:S693)))</f>
      </c>
      <c r="U693" s="10">
        <f>IF(S693="","",S693-T693)</f>
      </c>
      <c r="V693" s="11">
        <f>IF(U693="","",U693/(Summary!$B$3+T693))</f>
      </c>
    </row>
    <row r="694" spans="1:22" x14ac:dyDescent="0.25">
      <c r="A694" s="4"/>
      <c r="B694" s="4"/>
      <c r="C694" s="5"/>
      <c r="D694" s="5"/>
      <c r="E694" s="5"/>
      <c r="F694" s="5"/>
      <c r="G694" s="5"/>
      <c r="H694" s="5"/>
      <c r="I694" s="6">
        <f>IF(OR(F694="",G694=""),"",(G694-F694)*E694*H694*IF(D694="Short",-1,1))</f>
      </c>
      <c r="J694" s="7"/>
      <c r="K694" s="6">
        <f>IF(I694="","",I694-J694)</f>
      </c>
      <c r="L694" s="8"/>
      <c r="M694" s="9">
        <f>IF(OR(K694="",L694="",L694=0),"",K694/L694)</f>
      </c>
      <c r="N694">
        <f>IF(K694="","",IF(K694&gt;0,"Win",IF(K694&lt;0,"Loss","Scratch")))</f>
      </c>
      <c r="O694" s="5"/>
      <c r="P694" s="5"/>
      <c r="Q694" s="5"/>
      <c r="R694" s="5"/>
      <c r="S694" s="10">
        <f>IF(K694="","",SUM(K$2:K694))</f>
      </c>
      <c r="T694" s="10">
        <f>IF(S694="","",MAX(0,MAX(S$2:S694)))</f>
      </c>
      <c r="U694" s="10">
        <f>IF(S694="","",S694-T694)</f>
      </c>
      <c r="V694" s="11">
        <f>IF(U694="","",U694/(Summary!$B$3+T694))</f>
      </c>
    </row>
    <row r="695" spans="1:22" x14ac:dyDescent="0.25">
      <c r="A695" s="4"/>
      <c r="B695" s="4"/>
      <c r="C695" s="5"/>
      <c r="D695" s="5"/>
      <c r="E695" s="5"/>
      <c r="F695" s="5"/>
      <c r="G695" s="5"/>
      <c r="H695" s="5"/>
      <c r="I695" s="6">
        <f>IF(OR(F695="",G695=""),"",(G695-F695)*E695*H695*IF(D695="Short",-1,1))</f>
      </c>
      <c r="J695" s="7"/>
      <c r="K695" s="6">
        <f>IF(I695="","",I695-J695)</f>
      </c>
      <c r="L695" s="8"/>
      <c r="M695" s="9">
        <f>IF(OR(K695="",L695="",L695=0),"",K695/L695)</f>
      </c>
      <c r="N695">
        <f>IF(K695="","",IF(K695&gt;0,"Win",IF(K695&lt;0,"Loss","Scratch")))</f>
      </c>
      <c r="O695" s="5"/>
      <c r="P695" s="5"/>
      <c r="Q695" s="5"/>
      <c r="R695" s="5"/>
      <c r="S695" s="10">
        <f>IF(K695="","",SUM(K$2:K695))</f>
      </c>
      <c r="T695" s="10">
        <f>IF(S695="","",MAX(0,MAX(S$2:S695)))</f>
      </c>
      <c r="U695" s="10">
        <f>IF(S695="","",S695-T695)</f>
      </c>
      <c r="V695" s="11">
        <f>IF(U695="","",U695/(Summary!$B$3+T695))</f>
      </c>
    </row>
    <row r="696" spans="1:22" x14ac:dyDescent="0.25">
      <c r="A696" s="4"/>
      <c r="B696" s="4"/>
      <c r="C696" s="5"/>
      <c r="D696" s="5"/>
      <c r="E696" s="5"/>
      <c r="F696" s="5"/>
      <c r="G696" s="5"/>
      <c r="H696" s="5"/>
      <c r="I696" s="6">
        <f>IF(OR(F696="",G696=""),"",(G696-F696)*E696*H696*IF(D696="Short",-1,1))</f>
      </c>
      <c r="J696" s="7"/>
      <c r="K696" s="6">
        <f>IF(I696="","",I696-J696)</f>
      </c>
      <c r="L696" s="8"/>
      <c r="M696" s="9">
        <f>IF(OR(K696="",L696="",L696=0),"",K696/L696)</f>
      </c>
      <c r="N696">
        <f>IF(K696="","",IF(K696&gt;0,"Win",IF(K696&lt;0,"Loss","Scratch")))</f>
      </c>
      <c r="O696" s="5"/>
      <c r="P696" s="5"/>
      <c r="Q696" s="5"/>
      <c r="R696" s="5"/>
      <c r="S696" s="10">
        <f>IF(K696="","",SUM(K$2:K696))</f>
      </c>
      <c r="T696" s="10">
        <f>IF(S696="","",MAX(0,MAX(S$2:S696)))</f>
      </c>
      <c r="U696" s="10">
        <f>IF(S696="","",S696-T696)</f>
      </c>
      <c r="V696" s="11">
        <f>IF(U696="","",U696/(Summary!$B$3+T696))</f>
      </c>
    </row>
    <row r="697" spans="1:22" x14ac:dyDescent="0.25">
      <c r="A697" s="4"/>
      <c r="B697" s="4"/>
      <c r="C697" s="5"/>
      <c r="D697" s="5"/>
      <c r="E697" s="5"/>
      <c r="F697" s="5"/>
      <c r="G697" s="5"/>
      <c r="H697" s="5"/>
      <c r="I697" s="6">
        <f>IF(OR(F697="",G697=""),"",(G697-F697)*E697*H697*IF(D697="Short",-1,1))</f>
      </c>
      <c r="J697" s="7"/>
      <c r="K697" s="6">
        <f>IF(I697="","",I697-J697)</f>
      </c>
      <c r="L697" s="8"/>
      <c r="M697" s="9">
        <f>IF(OR(K697="",L697="",L697=0),"",K697/L697)</f>
      </c>
      <c r="N697">
        <f>IF(K697="","",IF(K697&gt;0,"Win",IF(K697&lt;0,"Loss","Scratch")))</f>
      </c>
      <c r="O697" s="5"/>
      <c r="P697" s="5"/>
      <c r="Q697" s="5"/>
      <c r="R697" s="5"/>
      <c r="S697" s="10">
        <f>IF(K697="","",SUM(K$2:K697))</f>
      </c>
      <c r="T697" s="10">
        <f>IF(S697="","",MAX(0,MAX(S$2:S697)))</f>
      </c>
      <c r="U697" s="10">
        <f>IF(S697="","",S697-T697)</f>
      </c>
      <c r="V697" s="11">
        <f>IF(U697="","",U697/(Summary!$B$3+T697))</f>
      </c>
    </row>
    <row r="698" spans="1:22" x14ac:dyDescent="0.25">
      <c r="A698" s="4"/>
      <c r="B698" s="4"/>
      <c r="C698" s="5"/>
      <c r="D698" s="5"/>
      <c r="E698" s="5"/>
      <c r="F698" s="5"/>
      <c r="G698" s="5"/>
      <c r="H698" s="5"/>
      <c r="I698" s="6">
        <f>IF(OR(F698="",G698=""),"",(G698-F698)*E698*H698*IF(D698="Short",-1,1))</f>
      </c>
      <c r="J698" s="7"/>
      <c r="K698" s="6">
        <f>IF(I698="","",I698-J698)</f>
      </c>
      <c r="L698" s="8"/>
      <c r="M698" s="9">
        <f>IF(OR(K698="",L698="",L698=0),"",K698/L698)</f>
      </c>
      <c r="N698">
        <f>IF(K698="","",IF(K698&gt;0,"Win",IF(K698&lt;0,"Loss","Scratch")))</f>
      </c>
      <c r="O698" s="5"/>
      <c r="P698" s="5"/>
      <c r="Q698" s="5"/>
      <c r="R698" s="5"/>
      <c r="S698" s="10">
        <f>IF(K698="","",SUM(K$2:K698))</f>
      </c>
      <c r="T698" s="10">
        <f>IF(S698="","",MAX(0,MAX(S$2:S698)))</f>
      </c>
      <c r="U698" s="10">
        <f>IF(S698="","",S698-T698)</f>
      </c>
      <c r="V698" s="11">
        <f>IF(U698="","",U698/(Summary!$B$3+T698))</f>
      </c>
    </row>
    <row r="699" spans="1:22" x14ac:dyDescent="0.25">
      <c r="A699" s="4"/>
      <c r="B699" s="4"/>
      <c r="C699" s="5"/>
      <c r="D699" s="5"/>
      <c r="E699" s="5"/>
      <c r="F699" s="5"/>
      <c r="G699" s="5"/>
      <c r="H699" s="5"/>
      <c r="I699" s="6">
        <f>IF(OR(F699="",G699=""),"",(G699-F699)*E699*H699*IF(D699="Short",-1,1))</f>
      </c>
      <c r="J699" s="7"/>
      <c r="K699" s="6">
        <f>IF(I699="","",I699-J699)</f>
      </c>
      <c r="L699" s="8"/>
      <c r="M699" s="9">
        <f>IF(OR(K699="",L699="",L699=0),"",K699/L699)</f>
      </c>
      <c r="N699">
        <f>IF(K699="","",IF(K699&gt;0,"Win",IF(K699&lt;0,"Loss","Scratch")))</f>
      </c>
      <c r="O699" s="5"/>
      <c r="P699" s="5"/>
      <c r="Q699" s="5"/>
      <c r="R699" s="5"/>
      <c r="S699" s="10">
        <f>IF(K699="","",SUM(K$2:K699))</f>
      </c>
      <c r="T699" s="10">
        <f>IF(S699="","",MAX(0,MAX(S$2:S699)))</f>
      </c>
      <c r="U699" s="10">
        <f>IF(S699="","",S699-T699)</f>
      </c>
      <c r="V699" s="11">
        <f>IF(U699="","",U699/(Summary!$B$3+T699))</f>
      </c>
    </row>
    <row r="700" spans="1:22" x14ac:dyDescent="0.25">
      <c r="A700" s="4"/>
      <c r="B700" s="4"/>
      <c r="C700" s="5"/>
      <c r="D700" s="5"/>
      <c r="E700" s="5"/>
      <c r="F700" s="5"/>
      <c r="G700" s="5"/>
      <c r="H700" s="5"/>
      <c r="I700" s="6">
        <f>IF(OR(F700="",G700=""),"",(G700-F700)*E700*H700*IF(D700="Short",-1,1))</f>
      </c>
      <c r="J700" s="7"/>
      <c r="K700" s="6">
        <f>IF(I700="","",I700-J700)</f>
      </c>
      <c r="L700" s="8"/>
      <c r="M700" s="9">
        <f>IF(OR(K700="",L700="",L700=0),"",K700/L700)</f>
      </c>
      <c r="N700">
        <f>IF(K700="","",IF(K700&gt;0,"Win",IF(K700&lt;0,"Loss","Scratch")))</f>
      </c>
      <c r="O700" s="5"/>
      <c r="P700" s="5"/>
      <c r="Q700" s="5"/>
      <c r="R700" s="5"/>
      <c r="S700" s="10">
        <f>IF(K700="","",SUM(K$2:K700))</f>
      </c>
      <c r="T700" s="10">
        <f>IF(S700="","",MAX(0,MAX(S$2:S700)))</f>
      </c>
      <c r="U700" s="10">
        <f>IF(S700="","",S700-T700)</f>
      </c>
      <c r="V700" s="11">
        <f>IF(U700="","",U700/(Summary!$B$3+T700))</f>
      </c>
    </row>
    <row r="701" spans="1:22" x14ac:dyDescent="0.25">
      <c r="A701" s="4"/>
      <c r="B701" s="4"/>
      <c r="C701" s="5"/>
      <c r="D701" s="5"/>
      <c r="E701" s="5"/>
      <c r="F701" s="5"/>
      <c r="G701" s="5"/>
      <c r="H701" s="5"/>
      <c r="I701" s="6">
        <f>IF(OR(F701="",G701=""),"",(G701-F701)*E701*H701*IF(D701="Short",-1,1))</f>
      </c>
      <c r="J701" s="7"/>
      <c r="K701" s="6">
        <f>IF(I701="","",I701-J701)</f>
      </c>
      <c r="L701" s="8"/>
      <c r="M701" s="9">
        <f>IF(OR(K701="",L701="",L701=0),"",K701/L701)</f>
      </c>
      <c r="N701">
        <f>IF(K701="","",IF(K701&gt;0,"Win",IF(K701&lt;0,"Loss","Scratch")))</f>
      </c>
      <c r="O701" s="5"/>
      <c r="P701" s="5"/>
      <c r="Q701" s="5"/>
      <c r="R701" s="5"/>
      <c r="S701" s="10">
        <f>IF(K701="","",SUM(K$2:K701))</f>
      </c>
      <c r="T701" s="10">
        <f>IF(S701="","",MAX(0,MAX(S$2:S701)))</f>
      </c>
      <c r="U701" s="10">
        <f>IF(S701="","",S701-T701)</f>
      </c>
      <c r="V701" s="11">
        <f>IF(U701="","",U701/(Summary!$B$3+T701))</f>
      </c>
    </row>
    <row r="702" spans="1:22" x14ac:dyDescent="0.25">
      <c r="A702" s="4"/>
      <c r="B702" s="4"/>
      <c r="C702" s="5"/>
      <c r="D702" s="5"/>
      <c r="E702" s="5"/>
      <c r="F702" s="5"/>
      <c r="G702" s="5"/>
      <c r="H702" s="5"/>
      <c r="I702" s="6">
        <f>IF(OR(F702="",G702=""),"",(G702-F702)*E702*H702*IF(D702="Short",-1,1))</f>
      </c>
      <c r="J702" s="7"/>
      <c r="K702" s="6">
        <f>IF(I702="","",I702-J702)</f>
      </c>
      <c r="L702" s="8"/>
      <c r="M702" s="9">
        <f>IF(OR(K702="",L702="",L702=0),"",K702/L702)</f>
      </c>
      <c r="N702">
        <f>IF(K702="","",IF(K702&gt;0,"Win",IF(K702&lt;0,"Loss","Scratch")))</f>
      </c>
      <c r="O702" s="5"/>
      <c r="P702" s="5"/>
      <c r="Q702" s="5"/>
      <c r="R702" s="5"/>
      <c r="S702" s="10">
        <f>IF(K702="","",SUM(K$2:K702))</f>
      </c>
      <c r="T702" s="10">
        <f>IF(S702="","",MAX(0,MAX(S$2:S702)))</f>
      </c>
      <c r="U702" s="10">
        <f>IF(S702="","",S702-T702)</f>
      </c>
      <c r="V702" s="11">
        <f>IF(U702="","",U702/(Summary!$B$3+T702))</f>
      </c>
    </row>
    <row r="703" spans="1:22" x14ac:dyDescent="0.25">
      <c r="A703" s="4"/>
      <c r="B703" s="4"/>
      <c r="C703" s="5"/>
      <c r="D703" s="5"/>
      <c r="E703" s="5"/>
      <c r="F703" s="5"/>
      <c r="G703" s="5"/>
      <c r="H703" s="5"/>
      <c r="I703" s="6">
        <f>IF(OR(F703="",G703=""),"",(G703-F703)*E703*H703*IF(D703="Short",-1,1))</f>
      </c>
      <c r="J703" s="7"/>
      <c r="K703" s="6">
        <f>IF(I703="","",I703-J703)</f>
      </c>
      <c r="L703" s="8"/>
      <c r="M703" s="9">
        <f>IF(OR(K703="",L703="",L703=0),"",K703/L703)</f>
      </c>
      <c r="N703">
        <f>IF(K703="","",IF(K703&gt;0,"Win",IF(K703&lt;0,"Loss","Scratch")))</f>
      </c>
      <c r="O703" s="5"/>
      <c r="P703" s="5"/>
      <c r="Q703" s="5"/>
      <c r="R703" s="5"/>
      <c r="S703" s="10">
        <f>IF(K703="","",SUM(K$2:K703))</f>
      </c>
      <c r="T703" s="10">
        <f>IF(S703="","",MAX(0,MAX(S$2:S703)))</f>
      </c>
      <c r="U703" s="10">
        <f>IF(S703="","",S703-T703)</f>
      </c>
      <c r="V703" s="11">
        <f>IF(U703="","",U703/(Summary!$B$3+T703))</f>
      </c>
    </row>
    <row r="704" spans="1:22" x14ac:dyDescent="0.25">
      <c r="A704" s="4"/>
      <c r="B704" s="4"/>
      <c r="C704" s="5"/>
      <c r="D704" s="5"/>
      <c r="E704" s="5"/>
      <c r="F704" s="5"/>
      <c r="G704" s="5"/>
      <c r="H704" s="5"/>
      <c r="I704" s="6">
        <f>IF(OR(F704="",G704=""),"",(G704-F704)*E704*H704*IF(D704="Short",-1,1))</f>
      </c>
      <c r="J704" s="7"/>
      <c r="K704" s="6">
        <f>IF(I704="","",I704-J704)</f>
      </c>
      <c r="L704" s="8"/>
      <c r="M704" s="9">
        <f>IF(OR(K704="",L704="",L704=0),"",K704/L704)</f>
      </c>
      <c r="N704">
        <f>IF(K704="","",IF(K704&gt;0,"Win",IF(K704&lt;0,"Loss","Scratch")))</f>
      </c>
      <c r="O704" s="5"/>
      <c r="P704" s="5"/>
      <c r="Q704" s="5"/>
      <c r="R704" s="5"/>
      <c r="S704" s="10">
        <f>IF(K704="","",SUM(K$2:K704))</f>
      </c>
      <c r="T704" s="10">
        <f>IF(S704="","",MAX(0,MAX(S$2:S704)))</f>
      </c>
      <c r="U704" s="10">
        <f>IF(S704="","",S704-T704)</f>
      </c>
      <c r="V704" s="11">
        <f>IF(U704="","",U704/(Summary!$B$3+T704))</f>
      </c>
    </row>
    <row r="705" spans="1:22" x14ac:dyDescent="0.25">
      <c r="A705" s="4"/>
      <c r="B705" s="4"/>
      <c r="C705" s="5"/>
      <c r="D705" s="5"/>
      <c r="E705" s="5"/>
      <c r="F705" s="5"/>
      <c r="G705" s="5"/>
      <c r="H705" s="5"/>
      <c r="I705" s="6">
        <f>IF(OR(F705="",G705=""),"",(G705-F705)*E705*H705*IF(D705="Short",-1,1))</f>
      </c>
      <c r="J705" s="7"/>
      <c r="K705" s="6">
        <f>IF(I705="","",I705-J705)</f>
      </c>
      <c r="L705" s="8"/>
      <c r="M705" s="9">
        <f>IF(OR(K705="",L705="",L705=0),"",K705/L705)</f>
      </c>
      <c r="N705">
        <f>IF(K705="","",IF(K705&gt;0,"Win",IF(K705&lt;0,"Loss","Scratch")))</f>
      </c>
      <c r="O705" s="5"/>
      <c r="P705" s="5"/>
      <c r="Q705" s="5"/>
      <c r="R705" s="5"/>
      <c r="S705" s="10">
        <f>IF(K705="","",SUM(K$2:K705))</f>
      </c>
      <c r="T705" s="10">
        <f>IF(S705="","",MAX(0,MAX(S$2:S705)))</f>
      </c>
      <c r="U705" s="10">
        <f>IF(S705="","",S705-T705)</f>
      </c>
      <c r="V705" s="11">
        <f>IF(U705="","",U705/(Summary!$B$3+T705))</f>
      </c>
    </row>
    <row r="706" spans="1:22" x14ac:dyDescent="0.25">
      <c r="A706" s="4"/>
      <c r="B706" s="4"/>
      <c r="C706" s="5"/>
      <c r="D706" s="5"/>
      <c r="E706" s="5"/>
      <c r="F706" s="5"/>
      <c r="G706" s="5"/>
      <c r="H706" s="5"/>
      <c r="I706" s="6">
        <f>IF(OR(F706="",G706=""),"",(G706-F706)*E706*H706*IF(D706="Short",-1,1))</f>
      </c>
      <c r="J706" s="7"/>
      <c r="K706" s="6">
        <f>IF(I706="","",I706-J706)</f>
      </c>
      <c r="L706" s="8"/>
      <c r="M706" s="9">
        <f>IF(OR(K706="",L706="",L706=0),"",K706/L706)</f>
      </c>
      <c r="N706">
        <f>IF(K706="","",IF(K706&gt;0,"Win",IF(K706&lt;0,"Loss","Scratch")))</f>
      </c>
      <c r="O706" s="5"/>
      <c r="P706" s="5"/>
      <c r="Q706" s="5"/>
      <c r="R706" s="5"/>
      <c r="S706" s="10">
        <f>IF(K706="","",SUM(K$2:K706))</f>
      </c>
      <c r="T706" s="10">
        <f>IF(S706="","",MAX(0,MAX(S$2:S706)))</f>
      </c>
      <c r="U706" s="10">
        <f>IF(S706="","",S706-T706)</f>
      </c>
      <c r="V706" s="11">
        <f>IF(U706="","",U706/(Summary!$B$3+T706))</f>
      </c>
    </row>
    <row r="707" spans="1:22" x14ac:dyDescent="0.25">
      <c r="A707" s="4"/>
      <c r="B707" s="4"/>
      <c r="C707" s="5"/>
      <c r="D707" s="5"/>
      <c r="E707" s="5"/>
      <c r="F707" s="5"/>
      <c r="G707" s="5"/>
      <c r="H707" s="5"/>
      <c r="I707" s="6">
        <f>IF(OR(F707="",G707=""),"",(G707-F707)*E707*H707*IF(D707="Short",-1,1))</f>
      </c>
      <c r="J707" s="7"/>
      <c r="K707" s="6">
        <f>IF(I707="","",I707-J707)</f>
      </c>
      <c r="L707" s="8"/>
      <c r="M707" s="9">
        <f>IF(OR(K707="",L707="",L707=0),"",K707/L707)</f>
      </c>
      <c r="N707">
        <f>IF(K707="","",IF(K707&gt;0,"Win",IF(K707&lt;0,"Loss","Scratch")))</f>
      </c>
      <c r="O707" s="5"/>
      <c r="P707" s="5"/>
      <c r="Q707" s="5"/>
      <c r="R707" s="5"/>
      <c r="S707" s="10">
        <f>IF(K707="","",SUM(K$2:K707))</f>
      </c>
      <c r="T707" s="10">
        <f>IF(S707="","",MAX(0,MAX(S$2:S707)))</f>
      </c>
      <c r="U707" s="10">
        <f>IF(S707="","",S707-T707)</f>
      </c>
      <c r="V707" s="11">
        <f>IF(U707="","",U707/(Summary!$B$3+T707))</f>
      </c>
    </row>
    <row r="708" spans="1:22" x14ac:dyDescent="0.25">
      <c r="A708" s="4"/>
      <c r="B708" s="4"/>
      <c r="C708" s="5"/>
      <c r="D708" s="5"/>
      <c r="E708" s="5"/>
      <c r="F708" s="5"/>
      <c r="G708" s="5"/>
      <c r="H708" s="5"/>
      <c r="I708" s="6">
        <f>IF(OR(F708="",G708=""),"",(G708-F708)*E708*H708*IF(D708="Short",-1,1))</f>
      </c>
      <c r="J708" s="7"/>
      <c r="K708" s="6">
        <f>IF(I708="","",I708-J708)</f>
      </c>
      <c r="L708" s="8"/>
      <c r="M708" s="9">
        <f>IF(OR(K708="",L708="",L708=0),"",K708/L708)</f>
      </c>
      <c r="N708">
        <f>IF(K708="","",IF(K708&gt;0,"Win",IF(K708&lt;0,"Loss","Scratch")))</f>
      </c>
      <c r="O708" s="5"/>
      <c r="P708" s="5"/>
      <c r="Q708" s="5"/>
      <c r="R708" s="5"/>
      <c r="S708" s="10">
        <f>IF(K708="","",SUM(K$2:K708))</f>
      </c>
      <c r="T708" s="10">
        <f>IF(S708="","",MAX(0,MAX(S$2:S708)))</f>
      </c>
      <c r="U708" s="10">
        <f>IF(S708="","",S708-T708)</f>
      </c>
      <c r="V708" s="11">
        <f>IF(U708="","",U708/(Summary!$B$3+T708))</f>
      </c>
    </row>
    <row r="709" spans="1:22" x14ac:dyDescent="0.25">
      <c r="A709" s="4"/>
      <c r="B709" s="4"/>
      <c r="C709" s="5"/>
      <c r="D709" s="5"/>
      <c r="E709" s="5"/>
      <c r="F709" s="5"/>
      <c r="G709" s="5"/>
      <c r="H709" s="5"/>
      <c r="I709" s="6">
        <f>IF(OR(F709="",G709=""),"",(G709-F709)*E709*H709*IF(D709="Short",-1,1))</f>
      </c>
      <c r="J709" s="7"/>
      <c r="K709" s="6">
        <f>IF(I709="","",I709-J709)</f>
      </c>
      <c r="L709" s="8"/>
      <c r="M709" s="9">
        <f>IF(OR(K709="",L709="",L709=0),"",K709/L709)</f>
      </c>
      <c r="N709">
        <f>IF(K709="","",IF(K709&gt;0,"Win",IF(K709&lt;0,"Loss","Scratch")))</f>
      </c>
      <c r="O709" s="5"/>
      <c r="P709" s="5"/>
      <c r="Q709" s="5"/>
      <c r="R709" s="5"/>
      <c r="S709" s="10">
        <f>IF(K709="","",SUM(K$2:K709))</f>
      </c>
      <c r="T709" s="10">
        <f>IF(S709="","",MAX(0,MAX(S$2:S709)))</f>
      </c>
      <c r="U709" s="10">
        <f>IF(S709="","",S709-T709)</f>
      </c>
      <c r="V709" s="11">
        <f>IF(U709="","",U709/(Summary!$B$3+T709))</f>
      </c>
    </row>
    <row r="710" spans="1:22" x14ac:dyDescent="0.25">
      <c r="A710" s="4"/>
      <c r="B710" s="4"/>
      <c r="C710" s="5"/>
      <c r="D710" s="5"/>
      <c r="E710" s="5"/>
      <c r="F710" s="5"/>
      <c r="G710" s="5"/>
      <c r="H710" s="5"/>
      <c r="I710" s="6">
        <f>IF(OR(F710="",G710=""),"",(G710-F710)*E710*H710*IF(D710="Short",-1,1))</f>
      </c>
      <c r="J710" s="7"/>
      <c r="K710" s="6">
        <f>IF(I710="","",I710-J710)</f>
      </c>
      <c r="L710" s="8"/>
      <c r="M710" s="9">
        <f>IF(OR(K710="",L710="",L710=0),"",K710/L710)</f>
      </c>
      <c r="N710">
        <f>IF(K710="","",IF(K710&gt;0,"Win",IF(K710&lt;0,"Loss","Scratch")))</f>
      </c>
      <c r="O710" s="5"/>
      <c r="P710" s="5"/>
      <c r="Q710" s="5"/>
      <c r="R710" s="5"/>
      <c r="S710" s="10">
        <f>IF(K710="","",SUM(K$2:K710))</f>
      </c>
      <c r="T710" s="10">
        <f>IF(S710="","",MAX(0,MAX(S$2:S710)))</f>
      </c>
      <c r="U710" s="10">
        <f>IF(S710="","",S710-T710)</f>
      </c>
      <c r="V710" s="11">
        <f>IF(U710="","",U710/(Summary!$B$3+T710))</f>
      </c>
    </row>
    <row r="711" spans="1:22" x14ac:dyDescent="0.25">
      <c r="A711" s="4"/>
      <c r="B711" s="4"/>
      <c r="C711" s="5"/>
      <c r="D711" s="5"/>
      <c r="E711" s="5"/>
      <c r="F711" s="5"/>
      <c r="G711" s="5"/>
      <c r="H711" s="5"/>
      <c r="I711" s="6">
        <f>IF(OR(F711="",G711=""),"",(G711-F711)*E711*H711*IF(D711="Short",-1,1))</f>
      </c>
      <c r="J711" s="7"/>
      <c r="K711" s="6">
        <f>IF(I711="","",I711-J711)</f>
      </c>
      <c r="L711" s="8"/>
      <c r="M711" s="9">
        <f>IF(OR(K711="",L711="",L711=0),"",K711/L711)</f>
      </c>
      <c r="N711">
        <f>IF(K711="","",IF(K711&gt;0,"Win",IF(K711&lt;0,"Loss","Scratch")))</f>
      </c>
      <c r="O711" s="5"/>
      <c r="P711" s="5"/>
      <c r="Q711" s="5"/>
      <c r="R711" s="5"/>
      <c r="S711" s="10">
        <f>IF(K711="","",SUM(K$2:K711))</f>
      </c>
      <c r="T711" s="10">
        <f>IF(S711="","",MAX(0,MAX(S$2:S711)))</f>
      </c>
      <c r="U711" s="10">
        <f>IF(S711="","",S711-T711)</f>
      </c>
      <c r="V711" s="11">
        <f>IF(U711="","",U711/(Summary!$B$3+T711))</f>
      </c>
    </row>
    <row r="712" spans="1:22" x14ac:dyDescent="0.25">
      <c r="A712" s="4"/>
      <c r="B712" s="4"/>
      <c r="C712" s="5"/>
      <c r="D712" s="5"/>
      <c r="E712" s="5"/>
      <c r="F712" s="5"/>
      <c r="G712" s="5"/>
      <c r="H712" s="5"/>
      <c r="I712" s="6">
        <f>IF(OR(F712="",G712=""),"",(G712-F712)*E712*H712*IF(D712="Short",-1,1))</f>
      </c>
      <c r="J712" s="7"/>
      <c r="K712" s="6">
        <f>IF(I712="","",I712-J712)</f>
      </c>
      <c r="L712" s="8"/>
      <c r="M712" s="9">
        <f>IF(OR(K712="",L712="",L712=0),"",K712/L712)</f>
      </c>
      <c r="N712">
        <f>IF(K712="","",IF(K712&gt;0,"Win",IF(K712&lt;0,"Loss","Scratch")))</f>
      </c>
      <c r="O712" s="5"/>
      <c r="P712" s="5"/>
      <c r="Q712" s="5"/>
      <c r="R712" s="5"/>
      <c r="S712" s="10">
        <f>IF(K712="","",SUM(K$2:K712))</f>
      </c>
      <c r="T712" s="10">
        <f>IF(S712="","",MAX(0,MAX(S$2:S712)))</f>
      </c>
      <c r="U712" s="10">
        <f>IF(S712="","",S712-T712)</f>
      </c>
      <c r="V712" s="11">
        <f>IF(U712="","",U712/(Summary!$B$3+T712))</f>
      </c>
    </row>
    <row r="713" spans="1:22" x14ac:dyDescent="0.25">
      <c r="A713" s="4"/>
      <c r="B713" s="4"/>
      <c r="C713" s="5"/>
      <c r="D713" s="5"/>
      <c r="E713" s="5"/>
      <c r="F713" s="5"/>
      <c r="G713" s="5"/>
      <c r="H713" s="5"/>
      <c r="I713" s="6">
        <f>IF(OR(F713="",G713=""),"",(G713-F713)*E713*H713*IF(D713="Short",-1,1))</f>
      </c>
      <c r="J713" s="7"/>
      <c r="K713" s="6">
        <f>IF(I713="","",I713-J713)</f>
      </c>
      <c r="L713" s="8"/>
      <c r="M713" s="9">
        <f>IF(OR(K713="",L713="",L713=0),"",K713/L713)</f>
      </c>
      <c r="N713">
        <f>IF(K713="","",IF(K713&gt;0,"Win",IF(K713&lt;0,"Loss","Scratch")))</f>
      </c>
      <c r="O713" s="5"/>
      <c r="P713" s="5"/>
      <c r="Q713" s="5"/>
      <c r="R713" s="5"/>
      <c r="S713" s="10">
        <f>IF(K713="","",SUM(K$2:K713))</f>
      </c>
      <c r="T713" s="10">
        <f>IF(S713="","",MAX(0,MAX(S$2:S713)))</f>
      </c>
      <c r="U713" s="10">
        <f>IF(S713="","",S713-T713)</f>
      </c>
      <c r="V713" s="11">
        <f>IF(U713="","",U713/(Summary!$B$3+T713))</f>
      </c>
    </row>
    <row r="714" spans="1:22" x14ac:dyDescent="0.25">
      <c r="A714" s="4"/>
      <c r="B714" s="4"/>
      <c r="C714" s="5"/>
      <c r="D714" s="5"/>
      <c r="E714" s="5"/>
      <c r="F714" s="5"/>
      <c r="G714" s="5"/>
      <c r="H714" s="5"/>
      <c r="I714" s="6">
        <f>IF(OR(F714="",G714=""),"",(G714-F714)*E714*H714*IF(D714="Short",-1,1))</f>
      </c>
      <c r="J714" s="7"/>
      <c r="K714" s="6">
        <f>IF(I714="","",I714-J714)</f>
      </c>
      <c r="L714" s="8"/>
      <c r="M714" s="9">
        <f>IF(OR(K714="",L714="",L714=0),"",K714/L714)</f>
      </c>
      <c r="N714">
        <f>IF(K714="","",IF(K714&gt;0,"Win",IF(K714&lt;0,"Loss","Scratch")))</f>
      </c>
      <c r="O714" s="5"/>
      <c r="P714" s="5"/>
      <c r="Q714" s="5"/>
      <c r="R714" s="5"/>
      <c r="S714" s="10">
        <f>IF(K714="","",SUM(K$2:K714))</f>
      </c>
      <c r="T714" s="10">
        <f>IF(S714="","",MAX(0,MAX(S$2:S714)))</f>
      </c>
      <c r="U714" s="10">
        <f>IF(S714="","",S714-T714)</f>
      </c>
      <c r="V714" s="11">
        <f>IF(U714="","",U714/(Summary!$B$3+T714))</f>
      </c>
    </row>
    <row r="715" spans="1:22" x14ac:dyDescent="0.25">
      <c r="A715" s="4"/>
      <c r="B715" s="4"/>
      <c r="C715" s="5"/>
      <c r="D715" s="5"/>
      <c r="E715" s="5"/>
      <c r="F715" s="5"/>
      <c r="G715" s="5"/>
      <c r="H715" s="5"/>
      <c r="I715" s="6">
        <f>IF(OR(F715="",G715=""),"",(G715-F715)*E715*H715*IF(D715="Short",-1,1))</f>
      </c>
      <c r="J715" s="7"/>
      <c r="K715" s="6">
        <f>IF(I715="","",I715-J715)</f>
      </c>
      <c r="L715" s="8"/>
      <c r="M715" s="9">
        <f>IF(OR(K715="",L715="",L715=0),"",K715/L715)</f>
      </c>
      <c r="N715">
        <f>IF(K715="","",IF(K715&gt;0,"Win",IF(K715&lt;0,"Loss","Scratch")))</f>
      </c>
      <c r="O715" s="5"/>
      <c r="P715" s="5"/>
      <c r="Q715" s="5"/>
      <c r="R715" s="5"/>
      <c r="S715" s="10">
        <f>IF(K715="","",SUM(K$2:K715))</f>
      </c>
      <c r="T715" s="10">
        <f>IF(S715="","",MAX(0,MAX(S$2:S715)))</f>
      </c>
      <c r="U715" s="10">
        <f>IF(S715="","",S715-T715)</f>
      </c>
      <c r="V715" s="11">
        <f>IF(U715="","",U715/(Summary!$B$3+T715))</f>
      </c>
    </row>
    <row r="716" spans="1:22" x14ac:dyDescent="0.25">
      <c r="A716" s="4"/>
      <c r="B716" s="4"/>
      <c r="C716" s="5"/>
      <c r="D716" s="5"/>
      <c r="E716" s="5"/>
      <c r="F716" s="5"/>
      <c r="G716" s="5"/>
      <c r="H716" s="5"/>
      <c r="I716" s="6">
        <f>IF(OR(F716="",G716=""),"",(G716-F716)*E716*H716*IF(D716="Short",-1,1))</f>
      </c>
      <c r="J716" s="7"/>
      <c r="K716" s="6">
        <f>IF(I716="","",I716-J716)</f>
      </c>
      <c r="L716" s="8"/>
      <c r="M716" s="9">
        <f>IF(OR(K716="",L716="",L716=0),"",K716/L716)</f>
      </c>
      <c r="N716">
        <f>IF(K716="","",IF(K716&gt;0,"Win",IF(K716&lt;0,"Loss","Scratch")))</f>
      </c>
      <c r="O716" s="5"/>
      <c r="P716" s="5"/>
      <c r="Q716" s="5"/>
      <c r="R716" s="5"/>
      <c r="S716" s="10">
        <f>IF(K716="","",SUM(K$2:K716))</f>
      </c>
      <c r="T716" s="10">
        <f>IF(S716="","",MAX(0,MAX(S$2:S716)))</f>
      </c>
      <c r="U716" s="10">
        <f>IF(S716="","",S716-T716)</f>
      </c>
      <c r="V716" s="11">
        <f>IF(U716="","",U716/(Summary!$B$3+T716))</f>
      </c>
    </row>
    <row r="717" spans="1:22" x14ac:dyDescent="0.25">
      <c r="A717" s="4"/>
      <c r="B717" s="4"/>
      <c r="C717" s="5"/>
      <c r="D717" s="5"/>
      <c r="E717" s="5"/>
      <c r="F717" s="5"/>
      <c r="G717" s="5"/>
      <c r="H717" s="5"/>
      <c r="I717" s="6">
        <f>IF(OR(F717="",G717=""),"",(G717-F717)*E717*H717*IF(D717="Short",-1,1))</f>
      </c>
      <c r="J717" s="7"/>
      <c r="K717" s="6">
        <f>IF(I717="","",I717-J717)</f>
      </c>
      <c r="L717" s="8"/>
      <c r="M717" s="9">
        <f>IF(OR(K717="",L717="",L717=0),"",K717/L717)</f>
      </c>
      <c r="N717">
        <f>IF(K717="","",IF(K717&gt;0,"Win",IF(K717&lt;0,"Loss","Scratch")))</f>
      </c>
      <c r="O717" s="5"/>
      <c r="P717" s="5"/>
      <c r="Q717" s="5"/>
      <c r="R717" s="5"/>
      <c r="S717" s="10">
        <f>IF(K717="","",SUM(K$2:K717))</f>
      </c>
      <c r="T717" s="10">
        <f>IF(S717="","",MAX(0,MAX(S$2:S717)))</f>
      </c>
      <c r="U717" s="10">
        <f>IF(S717="","",S717-T717)</f>
      </c>
      <c r="V717" s="11">
        <f>IF(U717="","",U717/(Summary!$B$3+T717))</f>
      </c>
    </row>
    <row r="718" spans="1:22" x14ac:dyDescent="0.25">
      <c r="A718" s="4"/>
      <c r="B718" s="4"/>
      <c r="C718" s="5"/>
      <c r="D718" s="5"/>
      <c r="E718" s="5"/>
      <c r="F718" s="5"/>
      <c r="G718" s="5"/>
      <c r="H718" s="5"/>
      <c r="I718" s="6">
        <f>IF(OR(F718="",G718=""),"",(G718-F718)*E718*H718*IF(D718="Short",-1,1))</f>
      </c>
      <c r="J718" s="7"/>
      <c r="K718" s="6">
        <f>IF(I718="","",I718-J718)</f>
      </c>
      <c r="L718" s="8"/>
      <c r="M718" s="9">
        <f>IF(OR(K718="",L718="",L718=0),"",K718/L718)</f>
      </c>
      <c r="N718">
        <f>IF(K718="","",IF(K718&gt;0,"Win",IF(K718&lt;0,"Loss","Scratch")))</f>
      </c>
      <c r="O718" s="5"/>
      <c r="P718" s="5"/>
      <c r="Q718" s="5"/>
      <c r="R718" s="5"/>
      <c r="S718" s="10">
        <f>IF(K718="","",SUM(K$2:K718))</f>
      </c>
      <c r="T718" s="10">
        <f>IF(S718="","",MAX(0,MAX(S$2:S718)))</f>
      </c>
      <c r="U718" s="10">
        <f>IF(S718="","",S718-T718)</f>
      </c>
      <c r="V718" s="11">
        <f>IF(U718="","",U718/(Summary!$B$3+T718))</f>
      </c>
    </row>
    <row r="719" spans="1:22" x14ac:dyDescent="0.25">
      <c r="A719" s="4"/>
      <c r="B719" s="4"/>
      <c r="C719" s="5"/>
      <c r="D719" s="5"/>
      <c r="E719" s="5"/>
      <c r="F719" s="5"/>
      <c r="G719" s="5"/>
      <c r="H719" s="5"/>
      <c r="I719" s="6">
        <f>IF(OR(F719="",G719=""),"",(G719-F719)*E719*H719*IF(D719="Short",-1,1))</f>
      </c>
      <c r="J719" s="7"/>
      <c r="K719" s="6">
        <f>IF(I719="","",I719-J719)</f>
      </c>
      <c r="L719" s="8"/>
      <c r="M719" s="9">
        <f>IF(OR(K719="",L719="",L719=0),"",K719/L719)</f>
      </c>
      <c r="N719">
        <f>IF(K719="","",IF(K719&gt;0,"Win",IF(K719&lt;0,"Loss","Scratch")))</f>
      </c>
      <c r="O719" s="5"/>
      <c r="P719" s="5"/>
      <c r="Q719" s="5"/>
      <c r="R719" s="5"/>
      <c r="S719" s="10">
        <f>IF(K719="","",SUM(K$2:K719))</f>
      </c>
      <c r="T719" s="10">
        <f>IF(S719="","",MAX(0,MAX(S$2:S719)))</f>
      </c>
      <c r="U719" s="10">
        <f>IF(S719="","",S719-T719)</f>
      </c>
      <c r="V719" s="11">
        <f>IF(U719="","",U719/(Summary!$B$3+T719))</f>
      </c>
    </row>
    <row r="720" spans="1:22" x14ac:dyDescent="0.25">
      <c r="A720" s="4"/>
      <c r="B720" s="4"/>
      <c r="C720" s="5"/>
      <c r="D720" s="5"/>
      <c r="E720" s="5"/>
      <c r="F720" s="5"/>
      <c r="G720" s="5"/>
      <c r="H720" s="5"/>
      <c r="I720" s="6">
        <f>IF(OR(F720="",G720=""),"",(G720-F720)*E720*H720*IF(D720="Short",-1,1))</f>
      </c>
      <c r="J720" s="7"/>
      <c r="K720" s="6">
        <f>IF(I720="","",I720-J720)</f>
      </c>
      <c r="L720" s="8"/>
      <c r="M720" s="9">
        <f>IF(OR(K720="",L720="",L720=0),"",K720/L720)</f>
      </c>
      <c r="N720">
        <f>IF(K720="","",IF(K720&gt;0,"Win",IF(K720&lt;0,"Loss","Scratch")))</f>
      </c>
      <c r="O720" s="5"/>
      <c r="P720" s="5"/>
      <c r="Q720" s="5"/>
      <c r="R720" s="5"/>
      <c r="S720" s="10">
        <f>IF(K720="","",SUM(K$2:K720))</f>
      </c>
      <c r="T720" s="10">
        <f>IF(S720="","",MAX(0,MAX(S$2:S720)))</f>
      </c>
      <c r="U720" s="10">
        <f>IF(S720="","",S720-T720)</f>
      </c>
      <c r="V720" s="11">
        <f>IF(U720="","",U720/(Summary!$B$3+T720))</f>
      </c>
    </row>
    <row r="721" spans="1:22" x14ac:dyDescent="0.25">
      <c r="A721" s="4"/>
      <c r="B721" s="4"/>
      <c r="C721" s="5"/>
      <c r="D721" s="5"/>
      <c r="E721" s="5"/>
      <c r="F721" s="5"/>
      <c r="G721" s="5"/>
      <c r="H721" s="5"/>
      <c r="I721" s="6">
        <f>IF(OR(F721="",G721=""),"",(G721-F721)*E721*H721*IF(D721="Short",-1,1))</f>
      </c>
      <c r="J721" s="7"/>
      <c r="K721" s="6">
        <f>IF(I721="","",I721-J721)</f>
      </c>
      <c r="L721" s="8"/>
      <c r="M721" s="9">
        <f>IF(OR(K721="",L721="",L721=0),"",K721/L721)</f>
      </c>
      <c r="N721">
        <f>IF(K721="","",IF(K721&gt;0,"Win",IF(K721&lt;0,"Loss","Scratch")))</f>
      </c>
      <c r="O721" s="5"/>
      <c r="P721" s="5"/>
      <c r="Q721" s="5"/>
      <c r="R721" s="5"/>
      <c r="S721" s="10">
        <f>IF(K721="","",SUM(K$2:K721))</f>
      </c>
      <c r="T721" s="10">
        <f>IF(S721="","",MAX(0,MAX(S$2:S721)))</f>
      </c>
      <c r="U721" s="10">
        <f>IF(S721="","",S721-T721)</f>
      </c>
      <c r="V721" s="11">
        <f>IF(U721="","",U721/(Summary!$B$3+T721))</f>
      </c>
    </row>
    <row r="722" spans="1:22" x14ac:dyDescent="0.25">
      <c r="A722" s="4"/>
      <c r="B722" s="4"/>
      <c r="C722" s="5"/>
      <c r="D722" s="5"/>
      <c r="E722" s="5"/>
      <c r="F722" s="5"/>
      <c r="G722" s="5"/>
      <c r="H722" s="5"/>
      <c r="I722" s="6">
        <f>IF(OR(F722="",G722=""),"",(G722-F722)*E722*H722*IF(D722="Short",-1,1))</f>
      </c>
      <c r="J722" s="7"/>
      <c r="K722" s="6">
        <f>IF(I722="","",I722-J722)</f>
      </c>
      <c r="L722" s="8"/>
      <c r="M722" s="9">
        <f>IF(OR(K722="",L722="",L722=0),"",K722/L722)</f>
      </c>
      <c r="N722">
        <f>IF(K722="","",IF(K722&gt;0,"Win",IF(K722&lt;0,"Loss","Scratch")))</f>
      </c>
      <c r="O722" s="5"/>
      <c r="P722" s="5"/>
      <c r="Q722" s="5"/>
      <c r="R722" s="5"/>
      <c r="S722" s="10">
        <f>IF(K722="","",SUM(K$2:K722))</f>
      </c>
      <c r="T722" s="10">
        <f>IF(S722="","",MAX(0,MAX(S$2:S722)))</f>
      </c>
      <c r="U722" s="10">
        <f>IF(S722="","",S722-T722)</f>
      </c>
      <c r="V722" s="11">
        <f>IF(U722="","",U722/(Summary!$B$3+T722))</f>
      </c>
    </row>
    <row r="723" spans="1:22" x14ac:dyDescent="0.25">
      <c r="A723" s="4"/>
      <c r="B723" s="4"/>
      <c r="C723" s="5"/>
      <c r="D723" s="5"/>
      <c r="E723" s="5"/>
      <c r="F723" s="5"/>
      <c r="G723" s="5"/>
      <c r="H723" s="5"/>
      <c r="I723" s="6">
        <f>IF(OR(F723="",G723=""),"",(G723-F723)*E723*H723*IF(D723="Short",-1,1))</f>
      </c>
      <c r="J723" s="7"/>
      <c r="K723" s="6">
        <f>IF(I723="","",I723-J723)</f>
      </c>
      <c r="L723" s="8"/>
      <c r="M723" s="9">
        <f>IF(OR(K723="",L723="",L723=0),"",K723/L723)</f>
      </c>
      <c r="N723">
        <f>IF(K723="","",IF(K723&gt;0,"Win",IF(K723&lt;0,"Loss","Scratch")))</f>
      </c>
      <c r="O723" s="5"/>
      <c r="P723" s="5"/>
      <c r="Q723" s="5"/>
      <c r="R723" s="5"/>
      <c r="S723" s="10">
        <f>IF(K723="","",SUM(K$2:K723))</f>
      </c>
      <c r="T723" s="10">
        <f>IF(S723="","",MAX(0,MAX(S$2:S723)))</f>
      </c>
      <c r="U723" s="10">
        <f>IF(S723="","",S723-T723)</f>
      </c>
      <c r="V723" s="11">
        <f>IF(U723="","",U723/(Summary!$B$3+T723))</f>
      </c>
    </row>
    <row r="724" spans="1:22" x14ac:dyDescent="0.25">
      <c r="A724" s="4"/>
      <c r="B724" s="4"/>
      <c r="C724" s="5"/>
      <c r="D724" s="5"/>
      <c r="E724" s="5"/>
      <c r="F724" s="5"/>
      <c r="G724" s="5"/>
      <c r="H724" s="5"/>
      <c r="I724" s="6">
        <f>IF(OR(F724="",G724=""),"",(G724-F724)*E724*H724*IF(D724="Short",-1,1))</f>
      </c>
      <c r="J724" s="7"/>
      <c r="K724" s="6">
        <f>IF(I724="","",I724-J724)</f>
      </c>
      <c r="L724" s="8"/>
      <c r="M724" s="9">
        <f>IF(OR(K724="",L724="",L724=0),"",K724/L724)</f>
      </c>
      <c r="N724">
        <f>IF(K724="","",IF(K724&gt;0,"Win",IF(K724&lt;0,"Loss","Scratch")))</f>
      </c>
      <c r="O724" s="5"/>
      <c r="P724" s="5"/>
      <c r="Q724" s="5"/>
      <c r="R724" s="5"/>
      <c r="S724" s="10">
        <f>IF(K724="","",SUM(K$2:K724))</f>
      </c>
      <c r="T724" s="10">
        <f>IF(S724="","",MAX(0,MAX(S$2:S724)))</f>
      </c>
      <c r="U724" s="10">
        <f>IF(S724="","",S724-T724)</f>
      </c>
      <c r="V724" s="11">
        <f>IF(U724="","",U724/(Summary!$B$3+T724))</f>
      </c>
    </row>
    <row r="725" spans="1:22" x14ac:dyDescent="0.25">
      <c r="A725" s="4"/>
      <c r="B725" s="4"/>
      <c r="C725" s="5"/>
      <c r="D725" s="5"/>
      <c r="E725" s="5"/>
      <c r="F725" s="5"/>
      <c r="G725" s="5"/>
      <c r="H725" s="5"/>
      <c r="I725" s="6">
        <f>IF(OR(F725="",G725=""),"",(G725-F725)*E725*H725*IF(D725="Short",-1,1))</f>
      </c>
      <c r="J725" s="7"/>
      <c r="K725" s="6">
        <f>IF(I725="","",I725-J725)</f>
      </c>
      <c r="L725" s="8"/>
      <c r="M725" s="9">
        <f>IF(OR(K725="",L725="",L725=0),"",K725/L725)</f>
      </c>
      <c r="N725">
        <f>IF(K725="","",IF(K725&gt;0,"Win",IF(K725&lt;0,"Loss","Scratch")))</f>
      </c>
      <c r="O725" s="5"/>
      <c r="P725" s="5"/>
      <c r="Q725" s="5"/>
      <c r="R725" s="5"/>
      <c r="S725" s="10">
        <f>IF(K725="","",SUM(K$2:K725))</f>
      </c>
      <c r="T725" s="10">
        <f>IF(S725="","",MAX(0,MAX(S$2:S725)))</f>
      </c>
      <c r="U725" s="10">
        <f>IF(S725="","",S725-T725)</f>
      </c>
      <c r="V725" s="11">
        <f>IF(U725="","",U725/(Summary!$B$3+T725))</f>
      </c>
    </row>
    <row r="726" spans="1:22" x14ac:dyDescent="0.25">
      <c r="A726" s="4"/>
      <c r="B726" s="4"/>
      <c r="C726" s="5"/>
      <c r="D726" s="5"/>
      <c r="E726" s="5"/>
      <c r="F726" s="5"/>
      <c r="G726" s="5"/>
      <c r="H726" s="5"/>
      <c r="I726" s="6">
        <f>IF(OR(F726="",G726=""),"",(G726-F726)*E726*H726*IF(D726="Short",-1,1))</f>
      </c>
      <c r="J726" s="7"/>
      <c r="K726" s="6">
        <f>IF(I726="","",I726-J726)</f>
      </c>
      <c r="L726" s="8"/>
      <c r="M726" s="9">
        <f>IF(OR(K726="",L726="",L726=0),"",K726/L726)</f>
      </c>
      <c r="N726">
        <f>IF(K726="","",IF(K726&gt;0,"Win",IF(K726&lt;0,"Loss","Scratch")))</f>
      </c>
      <c r="O726" s="5"/>
      <c r="P726" s="5"/>
      <c r="Q726" s="5"/>
      <c r="R726" s="5"/>
      <c r="S726" s="10">
        <f>IF(K726="","",SUM(K$2:K726))</f>
      </c>
      <c r="T726" s="10">
        <f>IF(S726="","",MAX(0,MAX(S$2:S726)))</f>
      </c>
      <c r="U726" s="10">
        <f>IF(S726="","",S726-T726)</f>
      </c>
      <c r="V726" s="11">
        <f>IF(U726="","",U726/(Summary!$B$3+T726))</f>
      </c>
    </row>
    <row r="727" spans="1:22" x14ac:dyDescent="0.25">
      <c r="A727" s="4"/>
      <c r="B727" s="4"/>
      <c r="C727" s="5"/>
      <c r="D727" s="5"/>
      <c r="E727" s="5"/>
      <c r="F727" s="5"/>
      <c r="G727" s="5"/>
      <c r="H727" s="5"/>
      <c r="I727" s="6">
        <f>IF(OR(F727="",G727=""),"",(G727-F727)*E727*H727*IF(D727="Short",-1,1))</f>
      </c>
      <c r="J727" s="7"/>
      <c r="K727" s="6">
        <f>IF(I727="","",I727-J727)</f>
      </c>
      <c r="L727" s="8"/>
      <c r="M727" s="9">
        <f>IF(OR(K727="",L727="",L727=0),"",K727/L727)</f>
      </c>
      <c r="N727">
        <f>IF(K727="","",IF(K727&gt;0,"Win",IF(K727&lt;0,"Loss","Scratch")))</f>
      </c>
      <c r="O727" s="5"/>
      <c r="P727" s="5"/>
      <c r="Q727" s="5"/>
      <c r="R727" s="5"/>
      <c r="S727" s="10">
        <f>IF(K727="","",SUM(K$2:K727))</f>
      </c>
      <c r="T727" s="10">
        <f>IF(S727="","",MAX(0,MAX(S$2:S727)))</f>
      </c>
      <c r="U727" s="10">
        <f>IF(S727="","",S727-T727)</f>
      </c>
      <c r="V727" s="11">
        <f>IF(U727="","",U727/(Summary!$B$3+T727))</f>
      </c>
    </row>
    <row r="728" spans="1:22" x14ac:dyDescent="0.25">
      <c r="A728" s="4"/>
      <c r="B728" s="4"/>
      <c r="C728" s="5"/>
      <c r="D728" s="5"/>
      <c r="E728" s="5"/>
      <c r="F728" s="5"/>
      <c r="G728" s="5"/>
      <c r="H728" s="5"/>
      <c r="I728" s="6">
        <f>IF(OR(F728="",G728=""),"",(G728-F728)*E728*H728*IF(D728="Short",-1,1))</f>
      </c>
      <c r="J728" s="7"/>
      <c r="K728" s="6">
        <f>IF(I728="","",I728-J728)</f>
      </c>
      <c r="L728" s="8"/>
      <c r="M728" s="9">
        <f>IF(OR(K728="",L728="",L728=0),"",K728/L728)</f>
      </c>
      <c r="N728">
        <f>IF(K728="","",IF(K728&gt;0,"Win",IF(K728&lt;0,"Loss","Scratch")))</f>
      </c>
      <c r="O728" s="5"/>
      <c r="P728" s="5"/>
      <c r="Q728" s="5"/>
      <c r="R728" s="5"/>
      <c r="S728" s="10">
        <f>IF(K728="","",SUM(K$2:K728))</f>
      </c>
      <c r="T728" s="10">
        <f>IF(S728="","",MAX(0,MAX(S$2:S728)))</f>
      </c>
      <c r="U728" s="10">
        <f>IF(S728="","",S728-T728)</f>
      </c>
      <c r="V728" s="11">
        <f>IF(U728="","",U728/(Summary!$B$3+T728))</f>
      </c>
    </row>
    <row r="729" spans="1:22" x14ac:dyDescent="0.25">
      <c r="A729" s="4"/>
      <c r="B729" s="4"/>
      <c r="C729" s="5"/>
      <c r="D729" s="5"/>
      <c r="E729" s="5"/>
      <c r="F729" s="5"/>
      <c r="G729" s="5"/>
      <c r="H729" s="5"/>
      <c r="I729" s="6">
        <f>IF(OR(F729="",G729=""),"",(G729-F729)*E729*H729*IF(D729="Short",-1,1))</f>
      </c>
      <c r="J729" s="7"/>
      <c r="K729" s="6">
        <f>IF(I729="","",I729-J729)</f>
      </c>
      <c r="L729" s="8"/>
      <c r="M729" s="9">
        <f>IF(OR(K729="",L729="",L729=0),"",K729/L729)</f>
      </c>
      <c r="N729">
        <f>IF(K729="","",IF(K729&gt;0,"Win",IF(K729&lt;0,"Loss","Scratch")))</f>
      </c>
      <c r="O729" s="5"/>
      <c r="P729" s="5"/>
      <c r="Q729" s="5"/>
      <c r="R729" s="5"/>
      <c r="S729" s="10">
        <f>IF(K729="","",SUM(K$2:K729))</f>
      </c>
      <c r="T729" s="10">
        <f>IF(S729="","",MAX(0,MAX(S$2:S729)))</f>
      </c>
      <c r="U729" s="10">
        <f>IF(S729="","",S729-T729)</f>
      </c>
      <c r="V729" s="11">
        <f>IF(U729="","",U729/(Summary!$B$3+T729))</f>
      </c>
    </row>
    <row r="730" spans="1:22" x14ac:dyDescent="0.25">
      <c r="A730" s="4"/>
      <c r="B730" s="4"/>
      <c r="C730" s="5"/>
      <c r="D730" s="5"/>
      <c r="E730" s="5"/>
      <c r="F730" s="5"/>
      <c r="G730" s="5"/>
      <c r="H730" s="5"/>
      <c r="I730" s="6">
        <f>IF(OR(F730="",G730=""),"",(G730-F730)*E730*H730*IF(D730="Short",-1,1))</f>
      </c>
      <c r="J730" s="7"/>
      <c r="K730" s="6">
        <f>IF(I730="","",I730-J730)</f>
      </c>
      <c r="L730" s="8"/>
      <c r="M730" s="9">
        <f>IF(OR(K730="",L730="",L730=0),"",K730/L730)</f>
      </c>
      <c r="N730">
        <f>IF(K730="","",IF(K730&gt;0,"Win",IF(K730&lt;0,"Loss","Scratch")))</f>
      </c>
      <c r="O730" s="5"/>
      <c r="P730" s="5"/>
      <c r="Q730" s="5"/>
      <c r="R730" s="5"/>
      <c r="S730" s="10">
        <f>IF(K730="","",SUM(K$2:K730))</f>
      </c>
      <c r="T730" s="10">
        <f>IF(S730="","",MAX(0,MAX(S$2:S730)))</f>
      </c>
      <c r="U730" s="10">
        <f>IF(S730="","",S730-T730)</f>
      </c>
      <c r="V730" s="11">
        <f>IF(U730="","",U730/(Summary!$B$3+T730))</f>
      </c>
    </row>
    <row r="731" spans="1:22" x14ac:dyDescent="0.25">
      <c r="A731" s="4"/>
      <c r="B731" s="4"/>
      <c r="C731" s="5"/>
      <c r="D731" s="5"/>
      <c r="E731" s="5"/>
      <c r="F731" s="5"/>
      <c r="G731" s="5"/>
      <c r="H731" s="5"/>
      <c r="I731" s="6">
        <f>IF(OR(F731="",G731=""),"",(G731-F731)*E731*H731*IF(D731="Short",-1,1))</f>
      </c>
      <c r="J731" s="7"/>
      <c r="K731" s="6">
        <f>IF(I731="","",I731-J731)</f>
      </c>
      <c r="L731" s="8"/>
      <c r="M731" s="9">
        <f>IF(OR(K731="",L731="",L731=0),"",K731/L731)</f>
      </c>
      <c r="N731">
        <f>IF(K731="","",IF(K731&gt;0,"Win",IF(K731&lt;0,"Loss","Scratch")))</f>
      </c>
      <c r="O731" s="5"/>
      <c r="P731" s="5"/>
      <c r="Q731" s="5"/>
      <c r="R731" s="5"/>
      <c r="S731" s="10">
        <f>IF(K731="","",SUM(K$2:K731))</f>
      </c>
      <c r="T731" s="10">
        <f>IF(S731="","",MAX(0,MAX(S$2:S731)))</f>
      </c>
      <c r="U731" s="10">
        <f>IF(S731="","",S731-T731)</f>
      </c>
      <c r="V731" s="11">
        <f>IF(U731="","",U731/(Summary!$B$3+T731))</f>
      </c>
    </row>
    <row r="732" spans="1:22" x14ac:dyDescent="0.25">
      <c r="A732" s="4"/>
      <c r="B732" s="4"/>
      <c r="C732" s="5"/>
      <c r="D732" s="5"/>
      <c r="E732" s="5"/>
      <c r="F732" s="5"/>
      <c r="G732" s="5"/>
      <c r="H732" s="5"/>
      <c r="I732" s="6">
        <f>IF(OR(F732="",G732=""),"",(G732-F732)*E732*H732*IF(D732="Short",-1,1))</f>
      </c>
      <c r="J732" s="7"/>
      <c r="K732" s="6">
        <f>IF(I732="","",I732-J732)</f>
      </c>
      <c r="L732" s="8"/>
      <c r="M732" s="9">
        <f>IF(OR(K732="",L732="",L732=0),"",K732/L732)</f>
      </c>
      <c r="N732">
        <f>IF(K732="","",IF(K732&gt;0,"Win",IF(K732&lt;0,"Loss","Scratch")))</f>
      </c>
      <c r="O732" s="5"/>
      <c r="P732" s="5"/>
      <c r="Q732" s="5"/>
      <c r="R732" s="5"/>
      <c r="S732" s="10">
        <f>IF(K732="","",SUM(K$2:K732))</f>
      </c>
      <c r="T732" s="10">
        <f>IF(S732="","",MAX(0,MAX(S$2:S732)))</f>
      </c>
      <c r="U732" s="10">
        <f>IF(S732="","",S732-T732)</f>
      </c>
      <c r="V732" s="11">
        <f>IF(U732="","",U732/(Summary!$B$3+T732))</f>
      </c>
    </row>
    <row r="733" spans="1:22" x14ac:dyDescent="0.25">
      <c r="A733" s="4"/>
      <c r="B733" s="4"/>
      <c r="C733" s="5"/>
      <c r="D733" s="5"/>
      <c r="E733" s="5"/>
      <c r="F733" s="5"/>
      <c r="G733" s="5"/>
      <c r="H733" s="5"/>
      <c r="I733" s="6">
        <f>IF(OR(F733="",G733=""),"",(G733-F733)*E733*H733*IF(D733="Short",-1,1))</f>
      </c>
      <c r="J733" s="7"/>
      <c r="K733" s="6">
        <f>IF(I733="","",I733-J733)</f>
      </c>
      <c r="L733" s="8"/>
      <c r="M733" s="9">
        <f>IF(OR(K733="",L733="",L733=0),"",K733/L733)</f>
      </c>
      <c r="N733">
        <f>IF(K733="","",IF(K733&gt;0,"Win",IF(K733&lt;0,"Loss","Scratch")))</f>
      </c>
      <c r="O733" s="5"/>
      <c r="P733" s="5"/>
      <c r="Q733" s="5"/>
      <c r="R733" s="5"/>
      <c r="S733" s="10">
        <f>IF(K733="","",SUM(K$2:K733))</f>
      </c>
      <c r="T733" s="10">
        <f>IF(S733="","",MAX(0,MAX(S$2:S733)))</f>
      </c>
      <c r="U733" s="10">
        <f>IF(S733="","",S733-T733)</f>
      </c>
      <c r="V733" s="11">
        <f>IF(U733="","",U733/(Summary!$B$3+T733))</f>
      </c>
    </row>
    <row r="734" spans="1:22" x14ac:dyDescent="0.25">
      <c r="A734" s="4"/>
      <c r="B734" s="4"/>
      <c r="C734" s="5"/>
      <c r="D734" s="5"/>
      <c r="E734" s="5"/>
      <c r="F734" s="5"/>
      <c r="G734" s="5"/>
      <c r="H734" s="5"/>
      <c r="I734" s="6">
        <f>IF(OR(F734="",G734=""),"",(G734-F734)*E734*H734*IF(D734="Short",-1,1))</f>
      </c>
      <c r="J734" s="7"/>
      <c r="K734" s="6">
        <f>IF(I734="","",I734-J734)</f>
      </c>
      <c r="L734" s="8"/>
      <c r="M734" s="9">
        <f>IF(OR(K734="",L734="",L734=0),"",K734/L734)</f>
      </c>
      <c r="N734">
        <f>IF(K734="","",IF(K734&gt;0,"Win",IF(K734&lt;0,"Loss","Scratch")))</f>
      </c>
      <c r="O734" s="5"/>
      <c r="P734" s="5"/>
      <c r="Q734" s="5"/>
      <c r="R734" s="5"/>
      <c r="S734" s="10">
        <f>IF(K734="","",SUM(K$2:K734))</f>
      </c>
      <c r="T734" s="10">
        <f>IF(S734="","",MAX(0,MAX(S$2:S734)))</f>
      </c>
      <c r="U734" s="10">
        <f>IF(S734="","",S734-T734)</f>
      </c>
      <c r="V734" s="11">
        <f>IF(U734="","",U734/(Summary!$B$3+T734))</f>
      </c>
    </row>
    <row r="735" spans="1:22" x14ac:dyDescent="0.25">
      <c r="A735" s="4"/>
      <c r="B735" s="4"/>
      <c r="C735" s="5"/>
      <c r="D735" s="5"/>
      <c r="E735" s="5"/>
      <c r="F735" s="5"/>
      <c r="G735" s="5"/>
      <c r="H735" s="5"/>
      <c r="I735" s="6">
        <f>IF(OR(F735="",G735=""),"",(G735-F735)*E735*H735*IF(D735="Short",-1,1))</f>
      </c>
      <c r="J735" s="7"/>
      <c r="K735" s="6">
        <f>IF(I735="","",I735-J735)</f>
      </c>
      <c r="L735" s="8"/>
      <c r="M735" s="9">
        <f>IF(OR(K735="",L735="",L735=0),"",K735/L735)</f>
      </c>
      <c r="N735">
        <f>IF(K735="","",IF(K735&gt;0,"Win",IF(K735&lt;0,"Loss","Scratch")))</f>
      </c>
      <c r="O735" s="5"/>
      <c r="P735" s="5"/>
      <c r="Q735" s="5"/>
      <c r="R735" s="5"/>
      <c r="S735" s="10">
        <f>IF(K735="","",SUM(K$2:K735))</f>
      </c>
      <c r="T735" s="10">
        <f>IF(S735="","",MAX(0,MAX(S$2:S735)))</f>
      </c>
      <c r="U735" s="10">
        <f>IF(S735="","",S735-T735)</f>
      </c>
      <c r="V735" s="11">
        <f>IF(U735="","",U735/(Summary!$B$3+T735))</f>
      </c>
    </row>
    <row r="736" spans="1:22" x14ac:dyDescent="0.25">
      <c r="A736" s="4"/>
      <c r="B736" s="4"/>
      <c r="C736" s="5"/>
      <c r="D736" s="5"/>
      <c r="E736" s="5"/>
      <c r="F736" s="5"/>
      <c r="G736" s="5"/>
      <c r="H736" s="5"/>
      <c r="I736" s="6">
        <f>IF(OR(F736="",G736=""),"",(G736-F736)*E736*H736*IF(D736="Short",-1,1))</f>
      </c>
      <c r="J736" s="7"/>
      <c r="K736" s="6">
        <f>IF(I736="","",I736-J736)</f>
      </c>
      <c r="L736" s="8"/>
      <c r="M736" s="9">
        <f>IF(OR(K736="",L736="",L736=0),"",K736/L736)</f>
      </c>
      <c r="N736">
        <f>IF(K736="","",IF(K736&gt;0,"Win",IF(K736&lt;0,"Loss","Scratch")))</f>
      </c>
      <c r="O736" s="5"/>
      <c r="P736" s="5"/>
      <c r="Q736" s="5"/>
      <c r="R736" s="5"/>
      <c r="S736" s="10">
        <f>IF(K736="","",SUM(K$2:K736))</f>
      </c>
      <c r="T736" s="10">
        <f>IF(S736="","",MAX(0,MAX(S$2:S736)))</f>
      </c>
      <c r="U736" s="10">
        <f>IF(S736="","",S736-T736)</f>
      </c>
      <c r="V736" s="11">
        <f>IF(U736="","",U736/(Summary!$B$3+T736))</f>
      </c>
    </row>
    <row r="737" spans="1:22" x14ac:dyDescent="0.25">
      <c r="A737" s="4"/>
      <c r="B737" s="4"/>
      <c r="C737" s="5"/>
      <c r="D737" s="5"/>
      <c r="E737" s="5"/>
      <c r="F737" s="5"/>
      <c r="G737" s="5"/>
      <c r="H737" s="5"/>
      <c r="I737" s="6">
        <f>IF(OR(F737="",G737=""),"",(G737-F737)*E737*H737*IF(D737="Short",-1,1))</f>
      </c>
      <c r="J737" s="7"/>
      <c r="K737" s="6">
        <f>IF(I737="","",I737-J737)</f>
      </c>
      <c r="L737" s="8"/>
      <c r="M737" s="9">
        <f>IF(OR(K737="",L737="",L737=0),"",K737/L737)</f>
      </c>
      <c r="N737">
        <f>IF(K737="","",IF(K737&gt;0,"Win",IF(K737&lt;0,"Loss","Scratch")))</f>
      </c>
      <c r="O737" s="5"/>
      <c r="P737" s="5"/>
      <c r="Q737" s="5"/>
      <c r="R737" s="5"/>
      <c r="S737" s="10">
        <f>IF(K737="","",SUM(K$2:K737))</f>
      </c>
      <c r="T737" s="10">
        <f>IF(S737="","",MAX(0,MAX(S$2:S737)))</f>
      </c>
      <c r="U737" s="10">
        <f>IF(S737="","",S737-T737)</f>
      </c>
      <c r="V737" s="11">
        <f>IF(U737="","",U737/(Summary!$B$3+T737))</f>
      </c>
    </row>
    <row r="738" spans="1:22" x14ac:dyDescent="0.25">
      <c r="A738" s="4"/>
      <c r="B738" s="4"/>
      <c r="C738" s="5"/>
      <c r="D738" s="5"/>
      <c r="E738" s="5"/>
      <c r="F738" s="5"/>
      <c r="G738" s="5"/>
      <c r="H738" s="5"/>
      <c r="I738" s="6">
        <f>IF(OR(F738="",G738=""),"",(G738-F738)*E738*H738*IF(D738="Short",-1,1))</f>
      </c>
      <c r="J738" s="7"/>
      <c r="K738" s="6">
        <f>IF(I738="","",I738-J738)</f>
      </c>
      <c r="L738" s="8"/>
      <c r="M738" s="9">
        <f>IF(OR(K738="",L738="",L738=0),"",K738/L738)</f>
      </c>
      <c r="N738">
        <f>IF(K738="","",IF(K738&gt;0,"Win",IF(K738&lt;0,"Loss","Scratch")))</f>
      </c>
      <c r="O738" s="5"/>
      <c r="P738" s="5"/>
      <c r="Q738" s="5"/>
      <c r="R738" s="5"/>
      <c r="S738" s="10">
        <f>IF(K738="","",SUM(K$2:K738))</f>
      </c>
      <c r="T738" s="10">
        <f>IF(S738="","",MAX(0,MAX(S$2:S738)))</f>
      </c>
      <c r="U738" s="10">
        <f>IF(S738="","",S738-T738)</f>
      </c>
      <c r="V738" s="11">
        <f>IF(U738="","",U738/(Summary!$B$3+T738))</f>
      </c>
    </row>
    <row r="739" spans="1:22" x14ac:dyDescent="0.25">
      <c r="A739" s="4"/>
      <c r="B739" s="4"/>
      <c r="C739" s="5"/>
      <c r="D739" s="5"/>
      <c r="E739" s="5"/>
      <c r="F739" s="5"/>
      <c r="G739" s="5"/>
      <c r="H739" s="5"/>
      <c r="I739" s="6">
        <f>IF(OR(F739="",G739=""),"",(G739-F739)*E739*H739*IF(D739="Short",-1,1))</f>
      </c>
      <c r="J739" s="7"/>
      <c r="K739" s="6">
        <f>IF(I739="","",I739-J739)</f>
      </c>
      <c r="L739" s="8"/>
      <c r="M739" s="9">
        <f>IF(OR(K739="",L739="",L739=0),"",K739/L739)</f>
      </c>
      <c r="N739">
        <f>IF(K739="","",IF(K739&gt;0,"Win",IF(K739&lt;0,"Loss","Scratch")))</f>
      </c>
      <c r="O739" s="5"/>
      <c r="P739" s="5"/>
      <c r="Q739" s="5"/>
      <c r="R739" s="5"/>
      <c r="S739" s="10">
        <f>IF(K739="","",SUM(K$2:K739))</f>
      </c>
      <c r="T739" s="10">
        <f>IF(S739="","",MAX(0,MAX(S$2:S739)))</f>
      </c>
      <c r="U739" s="10">
        <f>IF(S739="","",S739-T739)</f>
      </c>
      <c r="V739" s="11">
        <f>IF(U739="","",U739/(Summary!$B$3+T739))</f>
      </c>
    </row>
    <row r="740" spans="1:22" x14ac:dyDescent="0.25">
      <c r="A740" s="4"/>
      <c r="B740" s="4"/>
      <c r="C740" s="5"/>
      <c r="D740" s="5"/>
      <c r="E740" s="5"/>
      <c r="F740" s="5"/>
      <c r="G740" s="5"/>
      <c r="H740" s="5"/>
      <c r="I740" s="6">
        <f>IF(OR(F740="",G740=""),"",(G740-F740)*E740*H740*IF(D740="Short",-1,1))</f>
      </c>
      <c r="J740" s="7"/>
      <c r="K740" s="6">
        <f>IF(I740="","",I740-J740)</f>
      </c>
      <c r="L740" s="8"/>
      <c r="M740" s="9">
        <f>IF(OR(K740="",L740="",L740=0),"",K740/L740)</f>
      </c>
      <c r="N740">
        <f>IF(K740="","",IF(K740&gt;0,"Win",IF(K740&lt;0,"Loss","Scratch")))</f>
      </c>
      <c r="O740" s="5"/>
      <c r="P740" s="5"/>
      <c r="Q740" s="5"/>
      <c r="R740" s="5"/>
      <c r="S740" s="10">
        <f>IF(K740="","",SUM(K$2:K740))</f>
      </c>
      <c r="T740" s="10">
        <f>IF(S740="","",MAX(0,MAX(S$2:S740)))</f>
      </c>
      <c r="U740" s="10">
        <f>IF(S740="","",S740-T740)</f>
      </c>
      <c r="V740" s="11">
        <f>IF(U740="","",U740/(Summary!$B$3+T740))</f>
      </c>
    </row>
    <row r="741" spans="1:22" x14ac:dyDescent="0.25">
      <c r="A741" s="4"/>
      <c r="B741" s="4"/>
      <c r="C741" s="5"/>
      <c r="D741" s="5"/>
      <c r="E741" s="5"/>
      <c r="F741" s="5"/>
      <c r="G741" s="5"/>
      <c r="H741" s="5"/>
      <c r="I741" s="6">
        <f>IF(OR(F741="",G741=""),"",(G741-F741)*E741*H741*IF(D741="Short",-1,1))</f>
      </c>
      <c r="J741" s="7"/>
      <c r="K741" s="6">
        <f>IF(I741="","",I741-J741)</f>
      </c>
      <c r="L741" s="8"/>
      <c r="M741" s="9">
        <f>IF(OR(K741="",L741="",L741=0),"",K741/L741)</f>
      </c>
      <c r="N741">
        <f>IF(K741="","",IF(K741&gt;0,"Win",IF(K741&lt;0,"Loss","Scratch")))</f>
      </c>
      <c r="O741" s="5"/>
      <c r="P741" s="5"/>
      <c r="Q741" s="5"/>
      <c r="R741" s="5"/>
      <c r="S741" s="10">
        <f>IF(K741="","",SUM(K$2:K741))</f>
      </c>
      <c r="T741" s="10">
        <f>IF(S741="","",MAX(0,MAX(S$2:S741)))</f>
      </c>
      <c r="U741" s="10">
        <f>IF(S741="","",S741-T741)</f>
      </c>
      <c r="V741" s="11">
        <f>IF(U741="","",U741/(Summary!$B$3+T741))</f>
      </c>
    </row>
    <row r="742" spans="1:22" x14ac:dyDescent="0.25">
      <c r="A742" s="4"/>
      <c r="B742" s="4"/>
      <c r="C742" s="5"/>
      <c r="D742" s="5"/>
      <c r="E742" s="5"/>
      <c r="F742" s="5"/>
      <c r="G742" s="5"/>
      <c r="H742" s="5"/>
      <c r="I742" s="6">
        <f>IF(OR(F742="",G742=""),"",(G742-F742)*E742*H742*IF(D742="Short",-1,1))</f>
      </c>
      <c r="J742" s="7"/>
      <c r="K742" s="6">
        <f>IF(I742="","",I742-J742)</f>
      </c>
      <c r="L742" s="8"/>
      <c r="M742" s="9">
        <f>IF(OR(K742="",L742="",L742=0),"",K742/L742)</f>
      </c>
      <c r="N742">
        <f>IF(K742="","",IF(K742&gt;0,"Win",IF(K742&lt;0,"Loss","Scratch")))</f>
      </c>
      <c r="O742" s="5"/>
      <c r="P742" s="5"/>
      <c r="Q742" s="5"/>
      <c r="R742" s="5"/>
      <c r="S742" s="10">
        <f>IF(K742="","",SUM(K$2:K742))</f>
      </c>
      <c r="T742" s="10">
        <f>IF(S742="","",MAX(0,MAX(S$2:S742)))</f>
      </c>
      <c r="U742" s="10">
        <f>IF(S742="","",S742-T742)</f>
      </c>
      <c r="V742" s="11">
        <f>IF(U742="","",U742/(Summary!$B$3+T742))</f>
      </c>
    </row>
    <row r="743" spans="1:22" x14ac:dyDescent="0.25">
      <c r="A743" s="4"/>
      <c r="B743" s="4"/>
      <c r="C743" s="5"/>
      <c r="D743" s="5"/>
      <c r="E743" s="5"/>
      <c r="F743" s="5"/>
      <c r="G743" s="5"/>
      <c r="H743" s="5"/>
      <c r="I743" s="6">
        <f>IF(OR(F743="",G743=""),"",(G743-F743)*E743*H743*IF(D743="Short",-1,1))</f>
      </c>
      <c r="J743" s="7"/>
      <c r="K743" s="6">
        <f>IF(I743="","",I743-J743)</f>
      </c>
      <c r="L743" s="8"/>
      <c r="M743" s="9">
        <f>IF(OR(K743="",L743="",L743=0),"",K743/L743)</f>
      </c>
      <c r="N743">
        <f>IF(K743="","",IF(K743&gt;0,"Win",IF(K743&lt;0,"Loss","Scratch")))</f>
      </c>
      <c r="O743" s="5"/>
      <c r="P743" s="5"/>
      <c r="Q743" s="5"/>
      <c r="R743" s="5"/>
      <c r="S743" s="10">
        <f>IF(K743="","",SUM(K$2:K743))</f>
      </c>
      <c r="T743" s="10">
        <f>IF(S743="","",MAX(0,MAX(S$2:S743)))</f>
      </c>
      <c r="U743" s="10">
        <f>IF(S743="","",S743-T743)</f>
      </c>
      <c r="V743" s="11">
        <f>IF(U743="","",U743/(Summary!$B$3+T743))</f>
      </c>
    </row>
    <row r="744" spans="1:22" x14ac:dyDescent="0.25">
      <c r="A744" s="4"/>
      <c r="B744" s="4"/>
      <c r="C744" s="5"/>
      <c r="D744" s="5"/>
      <c r="E744" s="5"/>
      <c r="F744" s="5"/>
      <c r="G744" s="5"/>
      <c r="H744" s="5"/>
      <c r="I744" s="6">
        <f>IF(OR(F744="",G744=""),"",(G744-F744)*E744*H744*IF(D744="Short",-1,1))</f>
      </c>
      <c r="J744" s="7"/>
      <c r="K744" s="6">
        <f>IF(I744="","",I744-J744)</f>
      </c>
      <c r="L744" s="8"/>
      <c r="M744" s="9">
        <f>IF(OR(K744="",L744="",L744=0),"",K744/L744)</f>
      </c>
      <c r="N744">
        <f>IF(K744="","",IF(K744&gt;0,"Win",IF(K744&lt;0,"Loss","Scratch")))</f>
      </c>
      <c r="O744" s="5"/>
      <c r="P744" s="5"/>
      <c r="Q744" s="5"/>
      <c r="R744" s="5"/>
      <c r="S744" s="10">
        <f>IF(K744="","",SUM(K$2:K744))</f>
      </c>
      <c r="T744" s="10">
        <f>IF(S744="","",MAX(0,MAX(S$2:S744)))</f>
      </c>
      <c r="U744" s="10">
        <f>IF(S744="","",S744-T744)</f>
      </c>
      <c r="V744" s="11">
        <f>IF(U744="","",U744/(Summary!$B$3+T744))</f>
      </c>
    </row>
    <row r="745" spans="1:22" x14ac:dyDescent="0.25">
      <c r="A745" s="4"/>
      <c r="B745" s="4"/>
      <c r="C745" s="5"/>
      <c r="D745" s="5"/>
      <c r="E745" s="5"/>
      <c r="F745" s="5"/>
      <c r="G745" s="5"/>
      <c r="H745" s="5"/>
      <c r="I745" s="6">
        <f>IF(OR(F745="",G745=""),"",(G745-F745)*E745*H745*IF(D745="Short",-1,1))</f>
      </c>
      <c r="J745" s="7"/>
      <c r="K745" s="6">
        <f>IF(I745="","",I745-J745)</f>
      </c>
      <c r="L745" s="8"/>
      <c r="M745" s="9">
        <f>IF(OR(K745="",L745="",L745=0),"",K745/L745)</f>
      </c>
      <c r="N745">
        <f>IF(K745="","",IF(K745&gt;0,"Win",IF(K745&lt;0,"Loss","Scratch")))</f>
      </c>
      <c r="O745" s="5"/>
      <c r="P745" s="5"/>
      <c r="Q745" s="5"/>
      <c r="R745" s="5"/>
      <c r="S745" s="10">
        <f>IF(K745="","",SUM(K$2:K745))</f>
      </c>
      <c r="T745" s="10">
        <f>IF(S745="","",MAX(0,MAX(S$2:S745)))</f>
      </c>
      <c r="U745" s="10">
        <f>IF(S745="","",S745-T745)</f>
      </c>
      <c r="V745" s="11">
        <f>IF(U745="","",U745/(Summary!$B$3+T745))</f>
      </c>
    </row>
    <row r="746" spans="1:22" x14ac:dyDescent="0.25">
      <c r="A746" s="4"/>
      <c r="B746" s="4"/>
      <c r="C746" s="5"/>
      <c r="D746" s="5"/>
      <c r="E746" s="5"/>
      <c r="F746" s="5"/>
      <c r="G746" s="5"/>
      <c r="H746" s="5"/>
      <c r="I746" s="6">
        <f>IF(OR(F746="",G746=""),"",(G746-F746)*E746*H746*IF(D746="Short",-1,1))</f>
      </c>
      <c r="J746" s="7"/>
      <c r="K746" s="6">
        <f>IF(I746="","",I746-J746)</f>
      </c>
      <c r="L746" s="8"/>
      <c r="M746" s="9">
        <f>IF(OR(K746="",L746="",L746=0),"",K746/L746)</f>
      </c>
      <c r="N746">
        <f>IF(K746="","",IF(K746&gt;0,"Win",IF(K746&lt;0,"Loss","Scratch")))</f>
      </c>
      <c r="O746" s="5"/>
      <c r="P746" s="5"/>
      <c r="Q746" s="5"/>
      <c r="R746" s="5"/>
      <c r="S746" s="10">
        <f>IF(K746="","",SUM(K$2:K746))</f>
      </c>
      <c r="T746" s="10">
        <f>IF(S746="","",MAX(0,MAX(S$2:S746)))</f>
      </c>
      <c r="U746" s="10">
        <f>IF(S746="","",S746-T746)</f>
      </c>
      <c r="V746" s="11">
        <f>IF(U746="","",U746/(Summary!$B$3+T746))</f>
      </c>
    </row>
    <row r="747" spans="1:22" x14ac:dyDescent="0.25">
      <c r="A747" s="4"/>
      <c r="B747" s="4"/>
      <c r="C747" s="5"/>
      <c r="D747" s="5"/>
      <c r="E747" s="5"/>
      <c r="F747" s="5"/>
      <c r="G747" s="5"/>
      <c r="H747" s="5"/>
      <c r="I747" s="6">
        <f>IF(OR(F747="",G747=""),"",(G747-F747)*E747*H747*IF(D747="Short",-1,1))</f>
      </c>
      <c r="J747" s="7"/>
      <c r="K747" s="6">
        <f>IF(I747="","",I747-J747)</f>
      </c>
      <c r="L747" s="8"/>
      <c r="M747" s="9">
        <f>IF(OR(K747="",L747="",L747=0),"",K747/L747)</f>
      </c>
      <c r="N747">
        <f>IF(K747="","",IF(K747&gt;0,"Win",IF(K747&lt;0,"Loss","Scratch")))</f>
      </c>
      <c r="O747" s="5"/>
      <c r="P747" s="5"/>
      <c r="Q747" s="5"/>
      <c r="R747" s="5"/>
      <c r="S747" s="10">
        <f>IF(K747="","",SUM(K$2:K747))</f>
      </c>
      <c r="T747" s="10">
        <f>IF(S747="","",MAX(0,MAX(S$2:S747)))</f>
      </c>
      <c r="U747" s="10">
        <f>IF(S747="","",S747-T747)</f>
      </c>
      <c r="V747" s="11">
        <f>IF(U747="","",U747/(Summary!$B$3+T747))</f>
      </c>
    </row>
    <row r="748" spans="1:22" x14ac:dyDescent="0.25">
      <c r="A748" s="4"/>
      <c r="B748" s="4"/>
      <c r="C748" s="5"/>
      <c r="D748" s="5"/>
      <c r="E748" s="5"/>
      <c r="F748" s="5"/>
      <c r="G748" s="5"/>
      <c r="H748" s="5"/>
      <c r="I748" s="6">
        <f>IF(OR(F748="",G748=""),"",(G748-F748)*E748*H748*IF(D748="Short",-1,1))</f>
      </c>
      <c r="J748" s="7"/>
      <c r="K748" s="6">
        <f>IF(I748="","",I748-J748)</f>
      </c>
      <c r="L748" s="8"/>
      <c r="M748" s="9">
        <f>IF(OR(K748="",L748="",L748=0),"",K748/L748)</f>
      </c>
      <c r="N748">
        <f>IF(K748="","",IF(K748&gt;0,"Win",IF(K748&lt;0,"Loss","Scratch")))</f>
      </c>
      <c r="O748" s="5"/>
      <c r="P748" s="5"/>
      <c r="Q748" s="5"/>
      <c r="R748" s="5"/>
      <c r="S748" s="10">
        <f>IF(K748="","",SUM(K$2:K748))</f>
      </c>
      <c r="T748" s="10">
        <f>IF(S748="","",MAX(0,MAX(S$2:S748)))</f>
      </c>
      <c r="U748" s="10">
        <f>IF(S748="","",S748-T748)</f>
      </c>
      <c r="V748" s="11">
        <f>IF(U748="","",U748/(Summary!$B$3+T748))</f>
      </c>
    </row>
    <row r="749" spans="1:22" x14ac:dyDescent="0.25">
      <c r="A749" s="4"/>
      <c r="B749" s="4"/>
      <c r="C749" s="5"/>
      <c r="D749" s="5"/>
      <c r="E749" s="5"/>
      <c r="F749" s="5"/>
      <c r="G749" s="5"/>
      <c r="H749" s="5"/>
      <c r="I749" s="6">
        <f>IF(OR(F749="",G749=""),"",(G749-F749)*E749*H749*IF(D749="Short",-1,1))</f>
      </c>
      <c r="J749" s="7"/>
      <c r="K749" s="6">
        <f>IF(I749="","",I749-J749)</f>
      </c>
      <c r="L749" s="8"/>
      <c r="M749" s="9">
        <f>IF(OR(K749="",L749="",L749=0),"",K749/L749)</f>
      </c>
      <c r="N749">
        <f>IF(K749="","",IF(K749&gt;0,"Win",IF(K749&lt;0,"Loss","Scratch")))</f>
      </c>
      <c r="O749" s="5"/>
      <c r="P749" s="5"/>
      <c r="Q749" s="5"/>
      <c r="R749" s="5"/>
      <c r="S749" s="10">
        <f>IF(K749="","",SUM(K$2:K749))</f>
      </c>
      <c r="T749" s="10">
        <f>IF(S749="","",MAX(0,MAX(S$2:S749)))</f>
      </c>
      <c r="U749" s="10">
        <f>IF(S749="","",S749-T749)</f>
      </c>
      <c r="V749" s="11">
        <f>IF(U749="","",U749/(Summary!$B$3+T749))</f>
      </c>
    </row>
    <row r="750" spans="1:22" x14ac:dyDescent="0.25">
      <c r="A750" s="4"/>
      <c r="B750" s="4"/>
      <c r="C750" s="5"/>
      <c r="D750" s="5"/>
      <c r="E750" s="5"/>
      <c r="F750" s="5"/>
      <c r="G750" s="5"/>
      <c r="H750" s="5"/>
      <c r="I750" s="6">
        <f>IF(OR(F750="",G750=""),"",(G750-F750)*E750*H750*IF(D750="Short",-1,1))</f>
      </c>
      <c r="J750" s="7"/>
      <c r="K750" s="6">
        <f>IF(I750="","",I750-J750)</f>
      </c>
      <c r="L750" s="8"/>
      <c r="M750" s="9">
        <f>IF(OR(K750="",L750="",L750=0),"",K750/L750)</f>
      </c>
      <c r="N750">
        <f>IF(K750="","",IF(K750&gt;0,"Win",IF(K750&lt;0,"Loss","Scratch")))</f>
      </c>
      <c r="O750" s="5"/>
      <c r="P750" s="5"/>
      <c r="Q750" s="5"/>
      <c r="R750" s="5"/>
      <c r="S750" s="10">
        <f>IF(K750="","",SUM(K$2:K750))</f>
      </c>
      <c r="T750" s="10">
        <f>IF(S750="","",MAX(0,MAX(S$2:S750)))</f>
      </c>
      <c r="U750" s="10">
        <f>IF(S750="","",S750-T750)</f>
      </c>
      <c r="V750" s="11">
        <f>IF(U750="","",U750/(Summary!$B$3+T750))</f>
      </c>
    </row>
    <row r="751" spans="1:22" x14ac:dyDescent="0.25">
      <c r="A751" s="4"/>
      <c r="B751" s="4"/>
      <c r="C751" s="5"/>
      <c r="D751" s="5"/>
      <c r="E751" s="5"/>
      <c r="F751" s="5"/>
      <c r="G751" s="5"/>
      <c r="H751" s="5"/>
      <c r="I751" s="6">
        <f>IF(OR(F751="",G751=""),"",(G751-F751)*E751*H751*IF(D751="Short",-1,1))</f>
      </c>
      <c r="J751" s="7"/>
      <c r="K751" s="6">
        <f>IF(I751="","",I751-J751)</f>
      </c>
      <c r="L751" s="8"/>
      <c r="M751" s="9">
        <f>IF(OR(K751="",L751="",L751=0),"",K751/L751)</f>
      </c>
      <c r="N751">
        <f>IF(K751="","",IF(K751&gt;0,"Win",IF(K751&lt;0,"Loss","Scratch")))</f>
      </c>
      <c r="O751" s="5"/>
      <c r="P751" s="5"/>
      <c r="Q751" s="5"/>
      <c r="R751" s="5"/>
      <c r="S751" s="10">
        <f>IF(K751="","",SUM(K$2:K751))</f>
      </c>
      <c r="T751" s="10">
        <f>IF(S751="","",MAX(0,MAX(S$2:S751)))</f>
      </c>
      <c r="U751" s="10">
        <f>IF(S751="","",S751-T751)</f>
      </c>
      <c r="V751" s="11">
        <f>IF(U751="","",U751/(Summary!$B$3+T751))</f>
      </c>
    </row>
    <row r="752" spans="1:22" x14ac:dyDescent="0.25">
      <c r="A752" s="4"/>
      <c r="B752" s="4"/>
      <c r="C752" s="5"/>
      <c r="D752" s="5"/>
      <c r="E752" s="5"/>
      <c r="F752" s="5"/>
      <c r="G752" s="5"/>
      <c r="H752" s="5"/>
      <c r="I752" s="6">
        <f>IF(OR(F752="",G752=""),"",(G752-F752)*E752*H752*IF(D752="Short",-1,1))</f>
      </c>
      <c r="J752" s="7"/>
      <c r="K752" s="6">
        <f>IF(I752="","",I752-J752)</f>
      </c>
      <c r="L752" s="8"/>
      <c r="M752" s="9">
        <f>IF(OR(K752="",L752="",L752=0),"",K752/L752)</f>
      </c>
      <c r="N752">
        <f>IF(K752="","",IF(K752&gt;0,"Win",IF(K752&lt;0,"Loss","Scratch")))</f>
      </c>
      <c r="O752" s="5"/>
      <c r="P752" s="5"/>
      <c r="Q752" s="5"/>
      <c r="R752" s="5"/>
      <c r="S752" s="10">
        <f>IF(K752="","",SUM(K$2:K752))</f>
      </c>
      <c r="T752" s="10">
        <f>IF(S752="","",MAX(0,MAX(S$2:S752)))</f>
      </c>
      <c r="U752" s="10">
        <f>IF(S752="","",S752-T752)</f>
      </c>
      <c r="V752" s="11">
        <f>IF(U752="","",U752/(Summary!$B$3+T752))</f>
      </c>
    </row>
    <row r="753" spans="1:22" x14ac:dyDescent="0.25">
      <c r="A753" s="4"/>
      <c r="B753" s="4"/>
      <c r="C753" s="5"/>
      <c r="D753" s="5"/>
      <c r="E753" s="5"/>
      <c r="F753" s="5"/>
      <c r="G753" s="5"/>
      <c r="H753" s="5"/>
      <c r="I753" s="6">
        <f>IF(OR(F753="",G753=""),"",(G753-F753)*E753*H753*IF(D753="Short",-1,1))</f>
      </c>
      <c r="J753" s="7"/>
      <c r="K753" s="6">
        <f>IF(I753="","",I753-J753)</f>
      </c>
      <c r="L753" s="8"/>
      <c r="M753" s="9">
        <f>IF(OR(K753="",L753="",L753=0),"",K753/L753)</f>
      </c>
      <c r="N753">
        <f>IF(K753="","",IF(K753&gt;0,"Win",IF(K753&lt;0,"Loss","Scratch")))</f>
      </c>
      <c r="O753" s="5"/>
      <c r="P753" s="5"/>
      <c r="Q753" s="5"/>
      <c r="R753" s="5"/>
      <c r="S753" s="10">
        <f>IF(K753="","",SUM(K$2:K753))</f>
      </c>
      <c r="T753" s="10">
        <f>IF(S753="","",MAX(0,MAX(S$2:S753)))</f>
      </c>
      <c r="U753" s="10">
        <f>IF(S753="","",S753-T753)</f>
      </c>
      <c r="V753" s="11">
        <f>IF(U753="","",U753/(Summary!$B$3+T753))</f>
      </c>
    </row>
    <row r="754" spans="1:22" x14ac:dyDescent="0.25">
      <c r="A754" s="4"/>
      <c r="B754" s="4"/>
      <c r="C754" s="5"/>
      <c r="D754" s="5"/>
      <c r="E754" s="5"/>
      <c r="F754" s="5"/>
      <c r="G754" s="5"/>
      <c r="H754" s="5"/>
      <c r="I754" s="6">
        <f>IF(OR(F754="",G754=""),"",(G754-F754)*E754*H754*IF(D754="Short",-1,1))</f>
      </c>
      <c r="J754" s="7"/>
      <c r="K754" s="6">
        <f>IF(I754="","",I754-J754)</f>
      </c>
      <c r="L754" s="8"/>
      <c r="M754" s="9">
        <f>IF(OR(K754="",L754="",L754=0),"",K754/L754)</f>
      </c>
      <c r="N754">
        <f>IF(K754="","",IF(K754&gt;0,"Win",IF(K754&lt;0,"Loss","Scratch")))</f>
      </c>
      <c r="O754" s="5"/>
      <c r="P754" s="5"/>
      <c r="Q754" s="5"/>
      <c r="R754" s="5"/>
      <c r="S754" s="10">
        <f>IF(K754="","",SUM(K$2:K754))</f>
      </c>
      <c r="T754" s="10">
        <f>IF(S754="","",MAX(0,MAX(S$2:S754)))</f>
      </c>
      <c r="U754" s="10">
        <f>IF(S754="","",S754-T754)</f>
      </c>
      <c r="V754" s="11">
        <f>IF(U754="","",U754/(Summary!$B$3+T754))</f>
      </c>
    </row>
    <row r="755" spans="1:22" x14ac:dyDescent="0.25">
      <c r="A755" s="4"/>
      <c r="B755" s="4"/>
      <c r="C755" s="5"/>
      <c r="D755" s="5"/>
      <c r="E755" s="5"/>
      <c r="F755" s="5"/>
      <c r="G755" s="5"/>
      <c r="H755" s="5"/>
      <c r="I755" s="6">
        <f>IF(OR(F755="",G755=""),"",(G755-F755)*E755*H755*IF(D755="Short",-1,1))</f>
      </c>
      <c r="J755" s="7"/>
      <c r="K755" s="6">
        <f>IF(I755="","",I755-J755)</f>
      </c>
      <c r="L755" s="8"/>
      <c r="M755" s="9">
        <f>IF(OR(K755="",L755="",L755=0),"",K755/L755)</f>
      </c>
      <c r="N755">
        <f>IF(K755="","",IF(K755&gt;0,"Win",IF(K755&lt;0,"Loss","Scratch")))</f>
      </c>
      <c r="O755" s="5"/>
      <c r="P755" s="5"/>
      <c r="Q755" s="5"/>
      <c r="R755" s="5"/>
      <c r="S755" s="10">
        <f>IF(K755="","",SUM(K$2:K755))</f>
      </c>
      <c r="T755" s="10">
        <f>IF(S755="","",MAX(0,MAX(S$2:S755)))</f>
      </c>
      <c r="U755" s="10">
        <f>IF(S755="","",S755-T755)</f>
      </c>
      <c r="V755" s="11">
        <f>IF(U755="","",U755/(Summary!$B$3+T755))</f>
      </c>
    </row>
    <row r="756" spans="1:22" x14ac:dyDescent="0.25">
      <c r="A756" s="4"/>
      <c r="B756" s="4"/>
      <c r="C756" s="5"/>
      <c r="D756" s="5"/>
      <c r="E756" s="5"/>
      <c r="F756" s="5"/>
      <c r="G756" s="5"/>
      <c r="H756" s="5"/>
      <c r="I756" s="6">
        <f>IF(OR(F756="",G756=""),"",(G756-F756)*E756*H756*IF(D756="Short",-1,1))</f>
      </c>
      <c r="J756" s="7"/>
      <c r="K756" s="6">
        <f>IF(I756="","",I756-J756)</f>
      </c>
      <c r="L756" s="8"/>
      <c r="M756" s="9">
        <f>IF(OR(K756="",L756="",L756=0),"",K756/L756)</f>
      </c>
      <c r="N756">
        <f>IF(K756="","",IF(K756&gt;0,"Win",IF(K756&lt;0,"Loss","Scratch")))</f>
      </c>
      <c r="O756" s="5"/>
      <c r="P756" s="5"/>
      <c r="Q756" s="5"/>
      <c r="R756" s="5"/>
      <c r="S756" s="10">
        <f>IF(K756="","",SUM(K$2:K756))</f>
      </c>
      <c r="T756" s="10">
        <f>IF(S756="","",MAX(0,MAX(S$2:S756)))</f>
      </c>
      <c r="U756" s="10">
        <f>IF(S756="","",S756-T756)</f>
      </c>
      <c r="V756" s="11">
        <f>IF(U756="","",U756/(Summary!$B$3+T756))</f>
      </c>
    </row>
    <row r="757" spans="1:22" x14ac:dyDescent="0.25">
      <c r="A757" s="4"/>
      <c r="B757" s="4"/>
      <c r="C757" s="5"/>
      <c r="D757" s="5"/>
      <c r="E757" s="5"/>
      <c r="F757" s="5"/>
      <c r="G757" s="5"/>
      <c r="H757" s="5"/>
      <c r="I757" s="6">
        <f>IF(OR(F757="",G757=""),"",(G757-F757)*E757*H757*IF(D757="Short",-1,1))</f>
      </c>
      <c r="J757" s="7"/>
      <c r="K757" s="6">
        <f>IF(I757="","",I757-J757)</f>
      </c>
      <c r="L757" s="8"/>
      <c r="M757" s="9">
        <f>IF(OR(K757="",L757="",L757=0),"",K757/L757)</f>
      </c>
      <c r="N757">
        <f>IF(K757="","",IF(K757&gt;0,"Win",IF(K757&lt;0,"Loss","Scratch")))</f>
      </c>
      <c r="O757" s="5"/>
      <c r="P757" s="5"/>
      <c r="Q757" s="5"/>
      <c r="R757" s="5"/>
      <c r="S757" s="10">
        <f>IF(K757="","",SUM(K$2:K757))</f>
      </c>
      <c r="T757" s="10">
        <f>IF(S757="","",MAX(0,MAX(S$2:S757)))</f>
      </c>
      <c r="U757" s="10">
        <f>IF(S757="","",S757-T757)</f>
      </c>
      <c r="V757" s="11">
        <f>IF(U757="","",U757/(Summary!$B$3+T757))</f>
      </c>
    </row>
    <row r="758" spans="1:22" x14ac:dyDescent="0.25">
      <c r="A758" s="4"/>
      <c r="B758" s="4"/>
      <c r="C758" s="5"/>
      <c r="D758" s="5"/>
      <c r="E758" s="5"/>
      <c r="F758" s="5"/>
      <c r="G758" s="5"/>
      <c r="H758" s="5"/>
      <c r="I758" s="6">
        <f>IF(OR(F758="",G758=""),"",(G758-F758)*E758*H758*IF(D758="Short",-1,1))</f>
      </c>
      <c r="J758" s="7"/>
      <c r="K758" s="6">
        <f>IF(I758="","",I758-J758)</f>
      </c>
      <c r="L758" s="8"/>
      <c r="M758" s="9">
        <f>IF(OR(K758="",L758="",L758=0),"",K758/L758)</f>
      </c>
      <c r="N758">
        <f>IF(K758="","",IF(K758&gt;0,"Win",IF(K758&lt;0,"Loss","Scratch")))</f>
      </c>
      <c r="O758" s="5"/>
      <c r="P758" s="5"/>
      <c r="Q758" s="5"/>
      <c r="R758" s="5"/>
      <c r="S758" s="10">
        <f>IF(K758="","",SUM(K$2:K758))</f>
      </c>
      <c r="T758" s="10">
        <f>IF(S758="","",MAX(0,MAX(S$2:S758)))</f>
      </c>
      <c r="U758" s="10">
        <f>IF(S758="","",S758-T758)</f>
      </c>
      <c r="V758" s="11">
        <f>IF(U758="","",U758/(Summary!$B$3+T758))</f>
      </c>
    </row>
    <row r="759" spans="1:22" x14ac:dyDescent="0.25">
      <c r="A759" s="4"/>
      <c r="B759" s="4"/>
      <c r="C759" s="5"/>
      <c r="D759" s="5"/>
      <c r="E759" s="5"/>
      <c r="F759" s="5"/>
      <c r="G759" s="5"/>
      <c r="H759" s="5"/>
      <c r="I759" s="6">
        <f>IF(OR(F759="",G759=""),"",(G759-F759)*E759*H759*IF(D759="Short",-1,1))</f>
      </c>
      <c r="J759" s="7"/>
      <c r="K759" s="6">
        <f>IF(I759="","",I759-J759)</f>
      </c>
      <c r="L759" s="8"/>
      <c r="M759" s="9">
        <f>IF(OR(K759="",L759="",L759=0),"",K759/L759)</f>
      </c>
      <c r="N759">
        <f>IF(K759="","",IF(K759&gt;0,"Win",IF(K759&lt;0,"Loss","Scratch")))</f>
      </c>
      <c r="O759" s="5"/>
      <c r="P759" s="5"/>
      <c r="Q759" s="5"/>
      <c r="R759" s="5"/>
      <c r="S759" s="10">
        <f>IF(K759="","",SUM(K$2:K759))</f>
      </c>
      <c r="T759" s="10">
        <f>IF(S759="","",MAX(0,MAX(S$2:S759)))</f>
      </c>
      <c r="U759" s="10">
        <f>IF(S759="","",S759-T759)</f>
      </c>
      <c r="V759" s="11">
        <f>IF(U759="","",U759/(Summary!$B$3+T759))</f>
      </c>
    </row>
    <row r="760" spans="1:22" x14ac:dyDescent="0.25">
      <c r="A760" s="4"/>
      <c r="B760" s="4"/>
      <c r="C760" s="5"/>
      <c r="D760" s="5"/>
      <c r="E760" s="5"/>
      <c r="F760" s="5"/>
      <c r="G760" s="5"/>
      <c r="H760" s="5"/>
      <c r="I760" s="6">
        <f>IF(OR(F760="",G760=""),"",(G760-F760)*E760*H760*IF(D760="Short",-1,1))</f>
      </c>
      <c r="J760" s="7"/>
      <c r="K760" s="6">
        <f>IF(I760="","",I760-J760)</f>
      </c>
      <c r="L760" s="8"/>
      <c r="M760" s="9">
        <f>IF(OR(K760="",L760="",L760=0),"",K760/L760)</f>
      </c>
      <c r="N760">
        <f>IF(K760="","",IF(K760&gt;0,"Win",IF(K760&lt;0,"Loss","Scratch")))</f>
      </c>
      <c r="O760" s="5"/>
      <c r="P760" s="5"/>
      <c r="Q760" s="5"/>
      <c r="R760" s="5"/>
      <c r="S760" s="10">
        <f>IF(K760="","",SUM(K$2:K760))</f>
      </c>
      <c r="T760" s="10">
        <f>IF(S760="","",MAX(0,MAX(S$2:S760)))</f>
      </c>
      <c r="U760" s="10">
        <f>IF(S760="","",S760-T760)</f>
      </c>
      <c r="V760" s="11">
        <f>IF(U760="","",U760/(Summary!$B$3+T760))</f>
      </c>
    </row>
    <row r="761" spans="1:22" x14ac:dyDescent="0.25">
      <c r="A761" s="4"/>
      <c r="B761" s="4"/>
      <c r="C761" s="5"/>
      <c r="D761" s="5"/>
      <c r="E761" s="5"/>
      <c r="F761" s="5"/>
      <c r="G761" s="5"/>
      <c r="H761" s="5"/>
      <c r="I761" s="6">
        <f>IF(OR(F761="",G761=""),"",(G761-F761)*E761*H761*IF(D761="Short",-1,1))</f>
      </c>
      <c r="J761" s="7"/>
      <c r="K761" s="6">
        <f>IF(I761="","",I761-J761)</f>
      </c>
      <c r="L761" s="8"/>
      <c r="M761" s="9">
        <f>IF(OR(K761="",L761="",L761=0),"",K761/L761)</f>
      </c>
      <c r="N761">
        <f>IF(K761="","",IF(K761&gt;0,"Win",IF(K761&lt;0,"Loss","Scratch")))</f>
      </c>
      <c r="O761" s="5"/>
      <c r="P761" s="5"/>
      <c r="Q761" s="5"/>
      <c r="R761" s="5"/>
      <c r="S761" s="10">
        <f>IF(K761="","",SUM(K$2:K761))</f>
      </c>
      <c r="T761" s="10">
        <f>IF(S761="","",MAX(0,MAX(S$2:S761)))</f>
      </c>
      <c r="U761" s="10">
        <f>IF(S761="","",S761-T761)</f>
      </c>
      <c r="V761" s="11">
        <f>IF(U761="","",U761/(Summary!$B$3+T761))</f>
      </c>
    </row>
    <row r="762" spans="1:22" x14ac:dyDescent="0.25">
      <c r="A762" s="4"/>
      <c r="B762" s="4"/>
      <c r="C762" s="5"/>
      <c r="D762" s="5"/>
      <c r="E762" s="5"/>
      <c r="F762" s="5"/>
      <c r="G762" s="5"/>
      <c r="H762" s="5"/>
      <c r="I762" s="6">
        <f>IF(OR(F762="",G762=""),"",(G762-F762)*E762*H762*IF(D762="Short",-1,1))</f>
      </c>
      <c r="J762" s="7"/>
      <c r="K762" s="6">
        <f>IF(I762="","",I762-J762)</f>
      </c>
      <c r="L762" s="8"/>
      <c r="M762" s="9">
        <f>IF(OR(K762="",L762="",L762=0),"",K762/L762)</f>
      </c>
      <c r="N762">
        <f>IF(K762="","",IF(K762&gt;0,"Win",IF(K762&lt;0,"Loss","Scratch")))</f>
      </c>
      <c r="O762" s="5"/>
      <c r="P762" s="5"/>
      <c r="Q762" s="5"/>
      <c r="R762" s="5"/>
      <c r="S762" s="10">
        <f>IF(K762="","",SUM(K$2:K762))</f>
      </c>
      <c r="T762" s="10">
        <f>IF(S762="","",MAX(0,MAX(S$2:S762)))</f>
      </c>
      <c r="U762" s="10">
        <f>IF(S762="","",S762-T762)</f>
      </c>
      <c r="V762" s="11">
        <f>IF(U762="","",U762/(Summary!$B$3+T762))</f>
      </c>
    </row>
    <row r="763" spans="1:22" x14ac:dyDescent="0.25">
      <c r="A763" s="4"/>
      <c r="B763" s="4"/>
      <c r="C763" s="5"/>
      <c r="D763" s="5"/>
      <c r="E763" s="5"/>
      <c r="F763" s="5"/>
      <c r="G763" s="5"/>
      <c r="H763" s="5"/>
      <c r="I763" s="6">
        <f>IF(OR(F763="",G763=""),"",(G763-F763)*E763*H763*IF(D763="Short",-1,1))</f>
      </c>
      <c r="J763" s="7"/>
      <c r="K763" s="6">
        <f>IF(I763="","",I763-J763)</f>
      </c>
      <c r="L763" s="8"/>
      <c r="M763" s="9">
        <f>IF(OR(K763="",L763="",L763=0),"",K763/L763)</f>
      </c>
      <c r="N763">
        <f>IF(K763="","",IF(K763&gt;0,"Win",IF(K763&lt;0,"Loss","Scratch")))</f>
      </c>
      <c r="O763" s="5"/>
      <c r="P763" s="5"/>
      <c r="Q763" s="5"/>
      <c r="R763" s="5"/>
      <c r="S763" s="10">
        <f>IF(K763="","",SUM(K$2:K763))</f>
      </c>
      <c r="T763" s="10">
        <f>IF(S763="","",MAX(0,MAX(S$2:S763)))</f>
      </c>
      <c r="U763" s="10">
        <f>IF(S763="","",S763-T763)</f>
      </c>
      <c r="V763" s="11">
        <f>IF(U763="","",U763/(Summary!$B$3+T763))</f>
      </c>
    </row>
    <row r="764" spans="1:22" x14ac:dyDescent="0.25">
      <c r="A764" s="4"/>
      <c r="B764" s="4"/>
      <c r="C764" s="5"/>
      <c r="D764" s="5"/>
      <c r="E764" s="5"/>
      <c r="F764" s="5"/>
      <c r="G764" s="5"/>
      <c r="H764" s="5"/>
      <c r="I764" s="6">
        <f>IF(OR(F764="",G764=""),"",(G764-F764)*E764*H764*IF(D764="Short",-1,1))</f>
      </c>
      <c r="J764" s="7"/>
      <c r="K764" s="6">
        <f>IF(I764="","",I764-J764)</f>
      </c>
      <c r="L764" s="8"/>
      <c r="M764" s="9">
        <f>IF(OR(K764="",L764="",L764=0),"",K764/L764)</f>
      </c>
      <c r="N764">
        <f>IF(K764="","",IF(K764&gt;0,"Win",IF(K764&lt;0,"Loss","Scratch")))</f>
      </c>
      <c r="O764" s="5"/>
      <c r="P764" s="5"/>
      <c r="Q764" s="5"/>
      <c r="R764" s="5"/>
      <c r="S764" s="10">
        <f>IF(K764="","",SUM(K$2:K764))</f>
      </c>
      <c r="T764" s="10">
        <f>IF(S764="","",MAX(0,MAX(S$2:S764)))</f>
      </c>
      <c r="U764" s="10">
        <f>IF(S764="","",S764-T764)</f>
      </c>
      <c r="V764" s="11">
        <f>IF(U764="","",U764/(Summary!$B$3+T764))</f>
      </c>
    </row>
    <row r="765" spans="1:22" x14ac:dyDescent="0.25">
      <c r="A765" s="4"/>
      <c r="B765" s="4"/>
      <c r="C765" s="5"/>
      <c r="D765" s="5"/>
      <c r="E765" s="5"/>
      <c r="F765" s="5"/>
      <c r="G765" s="5"/>
      <c r="H765" s="5"/>
      <c r="I765" s="6">
        <f>IF(OR(F765="",G765=""),"",(G765-F765)*E765*H765*IF(D765="Short",-1,1))</f>
      </c>
      <c r="J765" s="7"/>
      <c r="K765" s="6">
        <f>IF(I765="","",I765-J765)</f>
      </c>
      <c r="L765" s="8"/>
      <c r="M765" s="9">
        <f>IF(OR(K765="",L765="",L765=0),"",K765/L765)</f>
      </c>
      <c r="N765">
        <f>IF(K765="","",IF(K765&gt;0,"Win",IF(K765&lt;0,"Loss","Scratch")))</f>
      </c>
      <c r="O765" s="5"/>
      <c r="P765" s="5"/>
      <c r="Q765" s="5"/>
      <c r="R765" s="5"/>
      <c r="S765" s="10">
        <f>IF(K765="","",SUM(K$2:K765))</f>
      </c>
      <c r="T765" s="10">
        <f>IF(S765="","",MAX(0,MAX(S$2:S765)))</f>
      </c>
      <c r="U765" s="10">
        <f>IF(S765="","",S765-T765)</f>
      </c>
      <c r="V765" s="11">
        <f>IF(U765="","",U765/(Summary!$B$3+T765))</f>
      </c>
    </row>
    <row r="766" spans="1:22" x14ac:dyDescent="0.25">
      <c r="A766" s="4"/>
      <c r="B766" s="4"/>
      <c r="C766" s="5"/>
      <c r="D766" s="5"/>
      <c r="E766" s="5"/>
      <c r="F766" s="5"/>
      <c r="G766" s="5"/>
      <c r="H766" s="5"/>
      <c r="I766" s="6">
        <f>IF(OR(F766="",G766=""),"",(G766-F766)*E766*H766*IF(D766="Short",-1,1))</f>
      </c>
      <c r="J766" s="7"/>
      <c r="K766" s="6">
        <f>IF(I766="","",I766-J766)</f>
      </c>
      <c r="L766" s="8"/>
      <c r="M766" s="9">
        <f>IF(OR(K766="",L766="",L766=0),"",K766/L766)</f>
      </c>
      <c r="N766">
        <f>IF(K766="","",IF(K766&gt;0,"Win",IF(K766&lt;0,"Loss","Scratch")))</f>
      </c>
      <c r="O766" s="5"/>
      <c r="P766" s="5"/>
      <c r="Q766" s="5"/>
      <c r="R766" s="5"/>
      <c r="S766" s="10">
        <f>IF(K766="","",SUM(K$2:K766))</f>
      </c>
      <c r="T766" s="10">
        <f>IF(S766="","",MAX(0,MAX(S$2:S766)))</f>
      </c>
      <c r="U766" s="10">
        <f>IF(S766="","",S766-T766)</f>
      </c>
      <c r="V766" s="11">
        <f>IF(U766="","",U766/(Summary!$B$3+T766))</f>
      </c>
    </row>
    <row r="767" spans="1:22" x14ac:dyDescent="0.25">
      <c r="A767" s="4"/>
      <c r="B767" s="4"/>
      <c r="C767" s="5"/>
      <c r="D767" s="5"/>
      <c r="E767" s="5"/>
      <c r="F767" s="5"/>
      <c r="G767" s="5"/>
      <c r="H767" s="5"/>
      <c r="I767" s="6">
        <f>IF(OR(F767="",G767=""),"",(G767-F767)*E767*H767*IF(D767="Short",-1,1))</f>
      </c>
      <c r="J767" s="7"/>
      <c r="K767" s="6">
        <f>IF(I767="","",I767-J767)</f>
      </c>
      <c r="L767" s="8"/>
      <c r="M767" s="9">
        <f>IF(OR(K767="",L767="",L767=0),"",K767/L767)</f>
      </c>
      <c r="N767">
        <f>IF(K767="","",IF(K767&gt;0,"Win",IF(K767&lt;0,"Loss","Scratch")))</f>
      </c>
      <c r="O767" s="5"/>
      <c r="P767" s="5"/>
      <c r="Q767" s="5"/>
      <c r="R767" s="5"/>
      <c r="S767" s="10">
        <f>IF(K767="","",SUM(K$2:K767))</f>
      </c>
      <c r="T767" s="10">
        <f>IF(S767="","",MAX(0,MAX(S$2:S767)))</f>
      </c>
      <c r="U767" s="10">
        <f>IF(S767="","",S767-T767)</f>
      </c>
      <c r="V767" s="11">
        <f>IF(U767="","",U767/(Summary!$B$3+T767))</f>
      </c>
    </row>
    <row r="768" spans="1:22" x14ac:dyDescent="0.25">
      <c r="A768" s="4"/>
      <c r="B768" s="4"/>
      <c r="C768" s="5"/>
      <c r="D768" s="5"/>
      <c r="E768" s="5"/>
      <c r="F768" s="5"/>
      <c r="G768" s="5"/>
      <c r="H768" s="5"/>
      <c r="I768" s="6">
        <f>IF(OR(F768="",G768=""),"",(G768-F768)*E768*H768*IF(D768="Short",-1,1))</f>
      </c>
      <c r="J768" s="7"/>
      <c r="K768" s="6">
        <f>IF(I768="","",I768-J768)</f>
      </c>
      <c r="L768" s="8"/>
      <c r="M768" s="9">
        <f>IF(OR(K768="",L768="",L768=0),"",K768/L768)</f>
      </c>
      <c r="N768">
        <f>IF(K768="","",IF(K768&gt;0,"Win",IF(K768&lt;0,"Loss","Scratch")))</f>
      </c>
      <c r="O768" s="5"/>
      <c r="P768" s="5"/>
      <c r="Q768" s="5"/>
      <c r="R768" s="5"/>
      <c r="S768" s="10">
        <f>IF(K768="","",SUM(K$2:K768))</f>
      </c>
      <c r="T768" s="10">
        <f>IF(S768="","",MAX(0,MAX(S$2:S768)))</f>
      </c>
      <c r="U768" s="10">
        <f>IF(S768="","",S768-T768)</f>
      </c>
      <c r="V768" s="11">
        <f>IF(U768="","",U768/(Summary!$B$3+T768))</f>
      </c>
    </row>
    <row r="769" spans="1:22" x14ac:dyDescent="0.25">
      <c r="A769" s="4"/>
      <c r="B769" s="4"/>
      <c r="C769" s="5"/>
      <c r="D769" s="5"/>
      <c r="E769" s="5"/>
      <c r="F769" s="5"/>
      <c r="G769" s="5"/>
      <c r="H769" s="5"/>
      <c r="I769" s="6">
        <f>IF(OR(F769="",G769=""),"",(G769-F769)*E769*H769*IF(D769="Short",-1,1))</f>
      </c>
      <c r="J769" s="7"/>
      <c r="K769" s="6">
        <f>IF(I769="","",I769-J769)</f>
      </c>
      <c r="L769" s="8"/>
      <c r="M769" s="9">
        <f>IF(OR(K769="",L769="",L769=0),"",K769/L769)</f>
      </c>
      <c r="N769">
        <f>IF(K769="","",IF(K769&gt;0,"Win",IF(K769&lt;0,"Loss","Scratch")))</f>
      </c>
      <c r="O769" s="5"/>
      <c r="P769" s="5"/>
      <c r="Q769" s="5"/>
      <c r="R769" s="5"/>
      <c r="S769" s="10">
        <f>IF(K769="","",SUM(K$2:K769))</f>
      </c>
      <c r="T769" s="10">
        <f>IF(S769="","",MAX(0,MAX(S$2:S769)))</f>
      </c>
      <c r="U769" s="10">
        <f>IF(S769="","",S769-T769)</f>
      </c>
      <c r="V769" s="11">
        <f>IF(U769="","",U769/(Summary!$B$3+T769))</f>
      </c>
    </row>
    <row r="770" spans="1:22" x14ac:dyDescent="0.25">
      <c r="A770" s="4"/>
      <c r="B770" s="4"/>
      <c r="C770" s="5"/>
      <c r="D770" s="5"/>
      <c r="E770" s="5"/>
      <c r="F770" s="5"/>
      <c r="G770" s="5"/>
      <c r="H770" s="5"/>
      <c r="I770" s="6">
        <f>IF(OR(F770="",G770=""),"",(G770-F770)*E770*H770*IF(D770="Short",-1,1))</f>
      </c>
      <c r="J770" s="7"/>
      <c r="K770" s="6">
        <f>IF(I770="","",I770-J770)</f>
      </c>
      <c r="L770" s="8"/>
      <c r="M770" s="9">
        <f>IF(OR(K770="",L770="",L770=0),"",K770/L770)</f>
      </c>
      <c r="N770">
        <f>IF(K770="","",IF(K770&gt;0,"Win",IF(K770&lt;0,"Loss","Scratch")))</f>
      </c>
      <c r="O770" s="5"/>
      <c r="P770" s="5"/>
      <c r="Q770" s="5"/>
      <c r="R770" s="5"/>
      <c r="S770" s="10">
        <f>IF(K770="","",SUM(K$2:K770))</f>
      </c>
      <c r="T770" s="10">
        <f>IF(S770="","",MAX(0,MAX(S$2:S770)))</f>
      </c>
      <c r="U770" s="10">
        <f>IF(S770="","",S770-T770)</f>
      </c>
      <c r="V770" s="11">
        <f>IF(U770="","",U770/(Summary!$B$3+T770))</f>
      </c>
    </row>
    <row r="771" spans="1:22" x14ac:dyDescent="0.25">
      <c r="A771" s="4"/>
      <c r="B771" s="4"/>
      <c r="C771" s="5"/>
      <c r="D771" s="5"/>
      <c r="E771" s="5"/>
      <c r="F771" s="5"/>
      <c r="G771" s="5"/>
      <c r="H771" s="5"/>
      <c r="I771" s="6">
        <f>IF(OR(F771="",G771=""),"",(G771-F771)*E771*H771*IF(D771="Short",-1,1))</f>
      </c>
      <c r="J771" s="7"/>
      <c r="K771" s="6">
        <f>IF(I771="","",I771-J771)</f>
      </c>
      <c r="L771" s="8"/>
      <c r="M771" s="9">
        <f>IF(OR(K771="",L771="",L771=0),"",K771/L771)</f>
      </c>
      <c r="N771">
        <f>IF(K771="","",IF(K771&gt;0,"Win",IF(K771&lt;0,"Loss","Scratch")))</f>
      </c>
      <c r="O771" s="5"/>
      <c r="P771" s="5"/>
      <c r="Q771" s="5"/>
      <c r="R771" s="5"/>
      <c r="S771" s="10">
        <f>IF(K771="","",SUM(K$2:K771))</f>
      </c>
      <c r="T771" s="10">
        <f>IF(S771="","",MAX(0,MAX(S$2:S771)))</f>
      </c>
      <c r="U771" s="10">
        <f>IF(S771="","",S771-T771)</f>
      </c>
      <c r="V771" s="11">
        <f>IF(U771="","",U771/(Summary!$B$3+T771))</f>
      </c>
    </row>
    <row r="772" spans="1:22" x14ac:dyDescent="0.25">
      <c r="A772" s="4"/>
      <c r="B772" s="4"/>
      <c r="C772" s="5"/>
      <c r="D772" s="5"/>
      <c r="E772" s="5"/>
      <c r="F772" s="5"/>
      <c r="G772" s="5"/>
      <c r="H772" s="5"/>
      <c r="I772" s="6">
        <f>IF(OR(F772="",G772=""),"",(G772-F772)*E772*H772*IF(D772="Short",-1,1))</f>
      </c>
      <c r="J772" s="7"/>
      <c r="K772" s="6">
        <f>IF(I772="","",I772-J772)</f>
      </c>
      <c r="L772" s="8"/>
      <c r="M772" s="9">
        <f>IF(OR(K772="",L772="",L772=0),"",K772/L772)</f>
      </c>
      <c r="N772">
        <f>IF(K772="","",IF(K772&gt;0,"Win",IF(K772&lt;0,"Loss","Scratch")))</f>
      </c>
      <c r="O772" s="5"/>
      <c r="P772" s="5"/>
      <c r="Q772" s="5"/>
      <c r="R772" s="5"/>
      <c r="S772" s="10">
        <f>IF(K772="","",SUM(K$2:K772))</f>
      </c>
      <c r="T772" s="10">
        <f>IF(S772="","",MAX(0,MAX(S$2:S772)))</f>
      </c>
      <c r="U772" s="10">
        <f>IF(S772="","",S772-T772)</f>
      </c>
      <c r="V772" s="11">
        <f>IF(U772="","",U772/(Summary!$B$3+T772))</f>
      </c>
    </row>
    <row r="773" spans="1:22" x14ac:dyDescent="0.25">
      <c r="A773" s="4"/>
      <c r="B773" s="4"/>
      <c r="C773" s="5"/>
      <c r="D773" s="5"/>
      <c r="E773" s="5"/>
      <c r="F773" s="5"/>
      <c r="G773" s="5"/>
      <c r="H773" s="5"/>
      <c r="I773" s="6">
        <f>IF(OR(F773="",G773=""),"",(G773-F773)*E773*H773*IF(D773="Short",-1,1))</f>
      </c>
      <c r="J773" s="7"/>
      <c r="K773" s="6">
        <f>IF(I773="","",I773-J773)</f>
      </c>
      <c r="L773" s="8"/>
      <c r="M773" s="9">
        <f>IF(OR(K773="",L773="",L773=0),"",K773/L773)</f>
      </c>
      <c r="N773">
        <f>IF(K773="","",IF(K773&gt;0,"Win",IF(K773&lt;0,"Loss","Scratch")))</f>
      </c>
      <c r="O773" s="5"/>
      <c r="P773" s="5"/>
      <c r="Q773" s="5"/>
      <c r="R773" s="5"/>
      <c r="S773" s="10">
        <f>IF(K773="","",SUM(K$2:K773))</f>
      </c>
      <c r="T773" s="10">
        <f>IF(S773="","",MAX(0,MAX(S$2:S773)))</f>
      </c>
      <c r="U773" s="10">
        <f>IF(S773="","",S773-T773)</f>
      </c>
      <c r="V773" s="11">
        <f>IF(U773="","",U773/(Summary!$B$3+T773))</f>
      </c>
    </row>
    <row r="774" spans="1:22" x14ac:dyDescent="0.25">
      <c r="A774" s="4"/>
      <c r="B774" s="4"/>
      <c r="C774" s="5"/>
      <c r="D774" s="5"/>
      <c r="E774" s="5"/>
      <c r="F774" s="5"/>
      <c r="G774" s="5"/>
      <c r="H774" s="5"/>
      <c r="I774" s="6">
        <f>IF(OR(F774="",G774=""),"",(G774-F774)*E774*H774*IF(D774="Short",-1,1))</f>
      </c>
      <c r="J774" s="7"/>
      <c r="K774" s="6">
        <f>IF(I774="","",I774-J774)</f>
      </c>
      <c r="L774" s="8"/>
      <c r="M774" s="9">
        <f>IF(OR(K774="",L774="",L774=0),"",K774/L774)</f>
      </c>
      <c r="N774">
        <f>IF(K774="","",IF(K774&gt;0,"Win",IF(K774&lt;0,"Loss","Scratch")))</f>
      </c>
      <c r="O774" s="5"/>
      <c r="P774" s="5"/>
      <c r="Q774" s="5"/>
      <c r="R774" s="5"/>
      <c r="S774" s="10">
        <f>IF(K774="","",SUM(K$2:K774))</f>
      </c>
      <c r="T774" s="10">
        <f>IF(S774="","",MAX(0,MAX(S$2:S774)))</f>
      </c>
      <c r="U774" s="10">
        <f>IF(S774="","",S774-T774)</f>
      </c>
      <c r="V774" s="11">
        <f>IF(U774="","",U774/(Summary!$B$3+T774))</f>
      </c>
    </row>
    <row r="775" spans="1:22" x14ac:dyDescent="0.25">
      <c r="A775" s="4"/>
      <c r="B775" s="4"/>
      <c r="C775" s="5"/>
      <c r="D775" s="5"/>
      <c r="E775" s="5"/>
      <c r="F775" s="5"/>
      <c r="G775" s="5"/>
      <c r="H775" s="5"/>
      <c r="I775" s="6">
        <f>IF(OR(F775="",G775=""),"",(G775-F775)*E775*H775*IF(D775="Short",-1,1))</f>
      </c>
      <c r="J775" s="7"/>
      <c r="K775" s="6">
        <f>IF(I775="","",I775-J775)</f>
      </c>
      <c r="L775" s="8"/>
      <c r="M775" s="9">
        <f>IF(OR(K775="",L775="",L775=0),"",K775/L775)</f>
      </c>
      <c r="N775">
        <f>IF(K775="","",IF(K775&gt;0,"Win",IF(K775&lt;0,"Loss","Scratch")))</f>
      </c>
      <c r="O775" s="5"/>
      <c r="P775" s="5"/>
      <c r="Q775" s="5"/>
      <c r="R775" s="5"/>
      <c r="S775" s="10">
        <f>IF(K775="","",SUM(K$2:K775))</f>
      </c>
      <c r="T775" s="10">
        <f>IF(S775="","",MAX(0,MAX(S$2:S775)))</f>
      </c>
      <c r="U775" s="10">
        <f>IF(S775="","",S775-T775)</f>
      </c>
      <c r="V775" s="11">
        <f>IF(U775="","",U775/(Summary!$B$3+T775))</f>
      </c>
    </row>
    <row r="776" spans="1:22" x14ac:dyDescent="0.25">
      <c r="A776" s="4"/>
      <c r="B776" s="4"/>
      <c r="C776" s="5"/>
      <c r="D776" s="5"/>
      <c r="E776" s="5"/>
      <c r="F776" s="5"/>
      <c r="G776" s="5"/>
      <c r="H776" s="5"/>
      <c r="I776" s="6">
        <f>IF(OR(F776="",G776=""),"",(G776-F776)*E776*H776*IF(D776="Short",-1,1))</f>
      </c>
      <c r="J776" s="7"/>
      <c r="K776" s="6">
        <f>IF(I776="","",I776-J776)</f>
      </c>
      <c r="L776" s="8"/>
      <c r="M776" s="9">
        <f>IF(OR(K776="",L776="",L776=0),"",K776/L776)</f>
      </c>
      <c r="N776">
        <f>IF(K776="","",IF(K776&gt;0,"Win",IF(K776&lt;0,"Loss","Scratch")))</f>
      </c>
      <c r="O776" s="5"/>
      <c r="P776" s="5"/>
      <c r="Q776" s="5"/>
      <c r="R776" s="5"/>
      <c r="S776" s="10">
        <f>IF(K776="","",SUM(K$2:K776))</f>
      </c>
      <c r="T776" s="10">
        <f>IF(S776="","",MAX(0,MAX(S$2:S776)))</f>
      </c>
      <c r="U776" s="10">
        <f>IF(S776="","",S776-T776)</f>
      </c>
      <c r="V776" s="11">
        <f>IF(U776="","",U776/(Summary!$B$3+T776))</f>
      </c>
    </row>
    <row r="777" spans="1:22" x14ac:dyDescent="0.25">
      <c r="A777" s="4"/>
      <c r="B777" s="4"/>
      <c r="C777" s="5"/>
      <c r="D777" s="5"/>
      <c r="E777" s="5"/>
      <c r="F777" s="5"/>
      <c r="G777" s="5"/>
      <c r="H777" s="5"/>
      <c r="I777" s="6">
        <f>IF(OR(F777="",G777=""),"",(G777-F777)*E777*H777*IF(D777="Short",-1,1))</f>
      </c>
      <c r="J777" s="7"/>
      <c r="K777" s="6">
        <f>IF(I777="","",I777-J777)</f>
      </c>
      <c r="L777" s="8"/>
      <c r="M777" s="9">
        <f>IF(OR(K777="",L777="",L777=0),"",K777/L777)</f>
      </c>
      <c r="N777">
        <f>IF(K777="","",IF(K777&gt;0,"Win",IF(K777&lt;0,"Loss","Scratch")))</f>
      </c>
      <c r="O777" s="5"/>
      <c r="P777" s="5"/>
      <c r="Q777" s="5"/>
      <c r="R777" s="5"/>
      <c r="S777" s="10">
        <f>IF(K777="","",SUM(K$2:K777))</f>
      </c>
      <c r="T777" s="10">
        <f>IF(S777="","",MAX(0,MAX(S$2:S777)))</f>
      </c>
      <c r="U777" s="10">
        <f>IF(S777="","",S777-T777)</f>
      </c>
      <c r="V777" s="11">
        <f>IF(U777="","",U777/(Summary!$B$3+T777))</f>
      </c>
    </row>
    <row r="778" spans="1:22" x14ac:dyDescent="0.25">
      <c r="A778" s="4"/>
      <c r="B778" s="4"/>
      <c r="C778" s="5"/>
      <c r="D778" s="5"/>
      <c r="E778" s="5"/>
      <c r="F778" s="5"/>
      <c r="G778" s="5"/>
      <c r="H778" s="5"/>
      <c r="I778" s="6">
        <f>IF(OR(F778="",G778=""),"",(G778-F778)*E778*H778*IF(D778="Short",-1,1))</f>
      </c>
      <c r="J778" s="7"/>
      <c r="K778" s="6">
        <f>IF(I778="","",I778-J778)</f>
      </c>
      <c r="L778" s="8"/>
      <c r="M778" s="9">
        <f>IF(OR(K778="",L778="",L778=0),"",K778/L778)</f>
      </c>
      <c r="N778">
        <f>IF(K778="","",IF(K778&gt;0,"Win",IF(K778&lt;0,"Loss","Scratch")))</f>
      </c>
      <c r="O778" s="5"/>
      <c r="P778" s="5"/>
      <c r="Q778" s="5"/>
      <c r="R778" s="5"/>
      <c r="S778" s="10">
        <f>IF(K778="","",SUM(K$2:K778))</f>
      </c>
      <c r="T778" s="10">
        <f>IF(S778="","",MAX(0,MAX(S$2:S778)))</f>
      </c>
      <c r="U778" s="10">
        <f>IF(S778="","",S778-T778)</f>
      </c>
      <c r="V778" s="11">
        <f>IF(U778="","",U778/(Summary!$B$3+T778))</f>
      </c>
    </row>
    <row r="779" spans="1:22" x14ac:dyDescent="0.25">
      <c r="A779" s="4"/>
      <c r="B779" s="4"/>
      <c r="C779" s="5"/>
      <c r="D779" s="5"/>
      <c r="E779" s="5"/>
      <c r="F779" s="5"/>
      <c r="G779" s="5"/>
      <c r="H779" s="5"/>
      <c r="I779" s="6">
        <f>IF(OR(F779="",G779=""),"",(G779-F779)*E779*H779*IF(D779="Short",-1,1))</f>
      </c>
      <c r="J779" s="7"/>
      <c r="K779" s="6">
        <f>IF(I779="","",I779-J779)</f>
      </c>
      <c r="L779" s="8"/>
      <c r="M779" s="9">
        <f>IF(OR(K779="",L779="",L779=0),"",K779/L779)</f>
      </c>
      <c r="N779">
        <f>IF(K779="","",IF(K779&gt;0,"Win",IF(K779&lt;0,"Loss","Scratch")))</f>
      </c>
      <c r="O779" s="5"/>
      <c r="P779" s="5"/>
      <c r="Q779" s="5"/>
      <c r="R779" s="5"/>
      <c r="S779" s="10">
        <f>IF(K779="","",SUM(K$2:K779))</f>
      </c>
      <c r="T779" s="10">
        <f>IF(S779="","",MAX(0,MAX(S$2:S779)))</f>
      </c>
      <c r="U779" s="10">
        <f>IF(S779="","",S779-T779)</f>
      </c>
      <c r="V779" s="11">
        <f>IF(U779="","",U779/(Summary!$B$3+T779))</f>
      </c>
    </row>
    <row r="780" spans="1:22" x14ac:dyDescent="0.25">
      <c r="A780" s="4"/>
      <c r="B780" s="4"/>
      <c r="C780" s="5"/>
      <c r="D780" s="5"/>
      <c r="E780" s="5"/>
      <c r="F780" s="5"/>
      <c r="G780" s="5"/>
      <c r="H780" s="5"/>
      <c r="I780" s="6">
        <f>IF(OR(F780="",G780=""),"",(G780-F780)*E780*H780*IF(D780="Short",-1,1))</f>
      </c>
      <c r="J780" s="7"/>
      <c r="K780" s="6">
        <f>IF(I780="","",I780-J780)</f>
      </c>
      <c r="L780" s="8"/>
      <c r="M780" s="9">
        <f>IF(OR(K780="",L780="",L780=0),"",K780/L780)</f>
      </c>
      <c r="N780">
        <f>IF(K780="","",IF(K780&gt;0,"Win",IF(K780&lt;0,"Loss","Scratch")))</f>
      </c>
      <c r="O780" s="5"/>
      <c r="P780" s="5"/>
      <c r="Q780" s="5"/>
      <c r="R780" s="5"/>
      <c r="S780" s="10">
        <f>IF(K780="","",SUM(K$2:K780))</f>
      </c>
      <c r="T780" s="10">
        <f>IF(S780="","",MAX(0,MAX(S$2:S780)))</f>
      </c>
      <c r="U780" s="10">
        <f>IF(S780="","",S780-T780)</f>
      </c>
      <c r="V780" s="11">
        <f>IF(U780="","",U780/(Summary!$B$3+T780))</f>
      </c>
    </row>
    <row r="781" spans="1:22" x14ac:dyDescent="0.25">
      <c r="A781" s="4"/>
      <c r="B781" s="4"/>
      <c r="C781" s="5"/>
      <c r="D781" s="5"/>
      <c r="E781" s="5"/>
      <c r="F781" s="5"/>
      <c r="G781" s="5"/>
      <c r="H781" s="5"/>
      <c r="I781" s="6">
        <f>IF(OR(F781="",G781=""),"",(G781-F781)*E781*H781*IF(D781="Short",-1,1))</f>
      </c>
      <c r="J781" s="7"/>
      <c r="K781" s="6">
        <f>IF(I781="","",I781-J781)</f>
      </c>
      <c r="L781" s="8"/>
      <c r="M781" s="9">
        <f>IF(OR(K781="",L781="",L781=0),"",K781/L781)</f>
      </c>
      <c r="N781">
        <f>IF(K781="","",IF(K781&gt;0,"Win",IF(K781&lt;0,"Loss","Scratch")))</f>
      </c>
      <c r="O781" s="5"/>
      <c r="P781" s="5"/>
      <c r="Q781" s="5"/>
      <c r="R781" s="5"/>
      <c r="S781" s="10">
        <f>IF(K781="","",SUM(K$2:K781))</f>
      </c>
      <c r="T781" s="10">
        <f>IF(S781="","",MAX(0,MAX(S$2:S781)))</f>
      </c>
      <c r="U781" s="10">
        <f>IF(S781="","",S781-T781)</f>
      </c>
      <c r="V781" s="11">
        <f>IF(U781="","",U781/(Summary!$B$3+T781))</f>
      </c>
    </row>
    <row r="782" spans="1:22" x14ac:dyDescent="0.25">
      <c r="A782" s="4"/>
      <c r="B782" s="4"/>
      <c r="C782" s="5"/>
      <c r="D782" s="5"/>
      <c r="E782" s="5"/>
      <c r="F782" s="5"/>
      <c r="G782" s="5"/>
      <c r="H782" s="5"/>
      <c r="I782" s="6">
        <f>IF(OR(F782="",G782=""),"",(G782-F782)*E782*H782*IF(D782="Short",-1,1))</f>
      </c>
      <c r="J782" s="7"/>
      <c r="K782" s="6">
        <f>IF(I782="","",I782-J782)</f>
      </c>
      <c r="L782" s="8"/>
      <c r="M782" s="9">
        <f>IF(OR(K782="",L782="",L782=0),"",K782/L782)</f>
      </c>
      <c r="N782">
        <f>IF(K782="","",IF(K782&gt;0,"Win",IF(K782&lt;0,"Loss","Scratch")))</f>
      </c>
      <c r="O782" s="5"/>
      <c r="P782" s="5"/>
      <c r="Q782" s="5"/>
      <c r="R782" s="5"/>
      <c r="S782" s="10">
        <f>IF(K782="","",SUM(K$2:K782))</f>
      </c>
      <c r="T782" s="10">
        <f>IF(S782="","",MAX(0,MAX(S$2:S782)))</f>
      </c>
      <c r="U782" s="10">
        <f>IF(S782="","",S782-T782)</f>
      </c>
      <c r="V782" s="11">
        <f>IF(U782="","",U782/(Summary!$B$3+T782))</f>
      </c>
    </row>
    <row r="783" spans="1:22" x14ac:dyDescent="0.25">
      <c r="A783" s="4"/>
      <c r="B783" s="4"/>
      <c r="C783" s="5"/>
      <c r="D783" s="5"/>
      <c r="E783" s="5"/>
      <c r="F783" s="5"/>
      <c r="G783" s="5"/>
      <c r="H783" s="5"/>
      <c r="I783" s="6">
        <f>IF(OR(F783="",G783=""),"",(G783-F783)*E783*H783*IF(D783="Short",-1,1))</f>
      </c>
      <c r="J783" s="7"/>
      <c r="K783" s="6">
        <f>IF(I783="","",I783-J783)</f>
      </c>
      <c r="L783" s="8"/>
      <c r="M783" s="9">
        <f>IF(OR(K783="",L783="",L783=0),"",K783/L783)</f>
      </c>
      <c r="N783">
        <f>IF(K783="","",IF(K783&gt;0,"Win",IF(K783&lt;0,"Loss","Scratch")))</f>
      </c>
      <c r="O783" s="5"/>
      <c r="P783" s="5"/>
      <c r="Q783" s="5"/>
      <c r="R783" s="5"/>
      <c r="S783" s="10">
        <f>IF(K783="","",SUM(K$2:K783))</f>
      </c>
      <c r="T783" s="10">
        <f>IF(S783="","",MAX(0,MAX(S$2:S783)))</f>
      </c>
      <c r="U783" s="10">
        <f>IF(S783="","",S783-T783)</f>
      </c>
      <c r="V783" s="11">
        <f>IF(U783="","",U783/(Summary!$B$3+T783))</f>
      </c>
    </row>
    <row r="784" spans="1:22" x14ac:dyDescent="0.25">
      <c r="A784" s="4"/>
      <c r="B784" s="4"/>
      <c r="C784" s="5"/>
      <c r="D784" s="5"/>
      <c r="E784" s="5"/>
      <c r="F784" s="5"/>
      <c r="G784" s="5"/>
      <c r="H784" s="5"/>
      <c r="I784" s="6">
        <f>IF(OR(F784="",G784=""),"",(G784-F784)*E784*H784*IF(D784="Short",-1,1))</f>
      </c>
      <c r="J784" s="7"/>
      <c r="K784" s="6">
        <f>IF(I784="","",I784-J784)</f>
      </c>
      <c r="L784" s="8"/>
      <c r="M784" s="9">
        <f>IF(OR(K784="",L784="",L784=0),"",K784/L784)</f>
      </c>
      <c r="N784">
        <f>IF(K784="","",IF(K784&gt;0,"Win",IF(K784&lt;0,"Loss","Scratch")))</f>
      </c>
      <c r="O784" s="5"/>
      <c r="P784" s="5"/>
      <c r="Q784" s="5"/>
      <c r="R784" s="5"/>
      <c r="S784" s="10">
        <f>IF(K784="","",SUM(K$2:K784))</f>
      </c>
      <c r="T784" s="10">
        <f>IF(S784="","",MAX(0,MAX(S$2:S784)))</f>
      </c>
      <c r="U784" s="10">
        <f>IF(S784="","",S784-T784)</f>
      </c>
      <c r="V784" s="11">
        <f>IF(U784="","",U784/(Summary!$B$3+T784))</f>
      </c>
    </row>
    <row r="785" spans="1:22" x14ac:dyDescent="0.25">
      <c r="A785" s="4"/>
      <c r="B785" s="4"/>
      <c r="C785" s="5"/>
      <c r="D785" s="5"/>
      <c r="E785" s="5"/>
      <c r="F785" s="5"/>
      <c r="G785" s="5"/>
      <c r="H785" s="5"/>
      <c r="I785" s="6">
        <f>IF(OR(F785="",G785=""),"",(G785-F785)*E785*H785*IF(D785="Short",-1,1))</f>
      </c>
      <c r="J785" s="7"/>
      <c r="K785" s="6">
        <f>IF(I785="","",I785-J785)</f>
      </c>
      <c r="L785" s="8"/>
      <c r="M785" s="9">
        <f>IF(OR(K785="",L785="",L785=0),"",K785/L785)</f>
      </c>
      <c r="N785">
        <f>IF(K785="","",IF(K785&gt;0,"Win",IF(K785&lt;0,"Loss","Scratch")))</f>
      </c>
      <c r="O785" s="5"/>
      <c r="P785" s="5"/>
      <c r="Q785" s="5"/>
      <c r="R785" s="5"/>
      <c r="S785" s="10">
        <f>IF(K785="","",SUM(K$2:K785))</f>
      </c>
      <c r="T785" s="10">
        <f>IF(S785="","",MAX(0,MAX(S$2:S785)))</f>
      </c>
      <c r="U785" s="10">
        <f>IF(S785="","",S785-T785)</f>
      </c>
      <c r="V785" s="11">
        <f>IF(U785="","",U785/(Summary!$B$3+T785))</f>
      </c>
    </row>
    <row r="786" spans="1:22" x14ac:dyDescent="0.25">
      <c r="A786" s="4"/>
      <c r="B786" s="4"/>
      <c r="C786" s="5"/>
      <c r="D786" s="5"/>
      <c r="E786" s="5"/>
      <c r="F786" s="5"/>
      <c r="G786" s="5"/>
      <c r="H786" s="5"/>
      <c r="I786" s="6">
        <f>IF(OR(F786="",G786=""),"",(G786-F786)*E786*H786*IF(D786="Short",-1,1))</f>
      </c>
      <c r="J786" s="7"/>
      <c r="K786" s="6">
        <f>IF(I786="","",I786-J786)</f>
      </c>
      <c r="L786" s="8"/>
      <c r="M786" s="9">
        <f>IF(OR(K786="",L786="",L786=0),"",K786/L786)</f>
      </c>
      <c r="N786">
        <f>IF(K786="","",IF(K786&gt;0,"Win",IF(K786&lt;0,"Loss","Scratch")))</f>
      </c>
      <c r="O786" s="5"/>
      <c r="P786" s="5"/>
      <c r="Q786" s="5"/>
      <c r="R786" s="5"/>
      <c r="S786" s="10">
        <f>IF(K786="","",SUM(K$2:K786))</f>
      </c>
      <c r="T786" s="10">
        <f>IF(S786="","",MAX(0,MAX(S$2:S786)))</f>
      </c>
      <c r="U786" s="10">
        <f>IF(S786="","",S786-T786)</f>
      </c>
      <c r="V786" s="11">
        <f>IF(U786="","",U786/(Summary!$B$3+T786))</f>
      </c>
    </row>
    <row r="787" spans="1:22" x14ac:dyDescent="0.25">
      <c r="A787" s="4"/>
      <c r="B787" s="4"/>
      <c r="C787" s="5"/>
      <c r="D787" s="5"/>
      <c r="E787" s="5"/>
      <c r="F787" s="5"/>
      <c r="G787" s="5"/>
      <c r="H787" s="5"/>
      <c r="I787" s="6">
        <f>IF(OR(F787="",G787=""),"",(G787-F787)*E787*H787*IF(D787="Short",-1,1))</f>
      </c>
      <c r="J787" s="7"/>
      <c r="K787" s="6">
        <f>IF(I787="","",I787-J787)</f>
      </c>
      <c r="L787" s="8"/>
      <c r="M787" s="9">
        <f>IF(OR(K787="",L787="",L787=0),"",K787/L787)</f>
      </c>
      <c r="N787">
        <f>IF(K787="","",IF(K787&gt;0,"Win",IF(K787&lt;0,"Loss","Scratch")))</f>
      </c>
      <c r="O787" s="5"/>
      <c r="P787" s="5"/>
      <c r="Q787" s="5"/>
      <c r="R787" s="5"/>
      <c r="S787" s="10">
        <f>IF(K787="","",SUM(K$2:K787))</f>
      </c>
      <c r="T787" s="10">
        <f>IF(S787="","",MAX(0,MAX(S$2:S787)))</f>
      </c>
      <c r="U787" s="10">
        <f>IF(S787="","",S787-T787)</f>
      </c>
      <c r="V787" s="11">
        <f>IF(U787="","",U787/(Summary!$B$3+T787))</f>
      </c>
    </row>
    <row r="788" spans="1:22" x14ac:dyDescent="0.25">
      <c r="A788" s="4"/>
      <c r="B788" s="4"/>
      <c r="C788" s="5"/>
      <c r="D788" s="5"/>
      <c r="E788" s="5"/>
      <c r="F788" s="5"/>
      <c r="G788" s="5"/>
      <c r="H788" s="5"/>
      <c r="I788" s="6">
        <f>IF(OR(F788="",G788=""),"",(G788-F788)*E788*H788*IF(D788="Short",-1,1))</f>
      </c>
      <c r="J788" s="7"/>
      <c r="K788" s="6">
        <f>IF(I788="","",I788-J788)</f>
      </c>
      <c r="L788" s="8"/>
      <c r="M788" s="9">
        <f>IF(OR(K788="",L788="",L788=0),"",K788/L788)</f>
      </c>
      <c r="N788">
        <f>IF(K788="","",IF(K788&gt;0,"Win",IF(K788&lt;0,"Loss","Scratch")))</f>
      </c>
      <c r="O788" s="5"/>
      <c r="P788" s="5"/>
      <c r="Q788" s="5"/>
      <c r="R788" s="5"/>
      <c r="S788" s="10">
        <f>IF(K788="","",SUM(K$2:K788))</f>
      </c>
      <c r="T788" s="10">
        <f>IF(S788="","",MAX(0,MAX(S$2:S788)))</f>
      </c>
      <c r="U788" s="10">
        <f>IF(S788="","",S788-T788)</f>
      </c>
      <c r="V788" s="11">
        <f>IF(U788="","",U788/(Summary!$B$3+T788))</f>
      </c>
    </row>
    <row r="789" spans="1:22" x14ac:dyDescent="0.25">
      <c r="A789" s="4"/>
      <c r="B789" s="4"/>
      <c r="C789" s="5"/>
      <c r="D789" s="5"/>
      <c r="E789" s="5"/>
      <c r="F789" s="5"/>
      <c r="G789" s="5"/>
      <c r="H789" s="5"/>
      <c r="I789" s="6">
        <f>IF(OR(F789="",G789=""),"",(G789-F789)*E789*H789*IF(D789="Short",-1,1))</f>
      </c>
      <c r="J789" s="7"/>
      <c r="K789" s="6">
        <f>IF(I789="","",I789-J789)</f>
      </c>
      <c r="L789" s="8"/>
      <c r="M789" s="9">
        <f>IF(OR(K789="",L789="",L789=0),"",K789/L789)</f>
      </c>
      <c r="N789">
        <f>IF(K789="","",IF(K789&gt;0,"Win",IF(K789&lt;0,"Loss","Scratch")))</f>
      </c>
      <c r="O789" s="5"/>
      <c r="P789" s="5"/>
      <c r="Q789" s="5"/>
      <c r="R789" s="5"/>
      <c r="S789" s="10">
        <f>IF(K789="","",SUM(K$2:K789))</f>
      </c>
      <c r="T789" s="10">
        <f>IF(S789="","",MAX(0,MAX(S$2:S789)))</f>
      </c>
      <c r="U789" s="10">
        <f>IF(S789="","",S789-T789)</f>
      </c>
      <c r="V789" s="11">
        <f>IF(U789="","",U789/(Summary!$B$3+T789))</f>
      </c>
    </row>
    <row r="790" spans="1:22" x14ac:dyDescent="0.25">
      <c r="A790" s="4"/>
      <c r="B790" s="4"/>
      <c r="C790" s="5"/>
      <c r="D790" s="5"/>
      <c r="E790" s="5"/>
      <c r="F790" s="5"/>
      <c r="G790" s="5"/>
      <c r="H790" s="5"/>
      <c r="I790" s="6">
        <f>IF(OR(F790="",G790=""),"",(G790-F790)*E790*H790*IF(D790="Short",-1,1))</f>
      </c>
      <c r="J790" s="7"/>
      <c r="K790" s="6">
        <f>IF(I790="","",I790-J790)</f>
      </c>
      <c r="L790" s="8"/>
      <c r="M790" s="9">
        <f>IF(OR(K790="",L790="",L790=0),"",K790/L790)</f>
      </c>
      <c r="N790">
        <f>IF(K790="","",IF(K790&gt;0,"Win",IF(K790&lt;0,"Loss","Scratch")))</f>
      </c>
      <c r="O790" s="5"/>
      <c r="P790" s="5"/>
      <c r="Q790" s="5"/>
      <c r="R790" s="5"/>
      <c r="S790" s="10">
        <f>IF(K790="","",SUM(K$2:K790))</f>
      </c>
      <c r="T790" s="10">
        <f>IF(S790="","",MAX(0,MAX(S$2:S790)))</f>
      </c>
      <c r="U790" s="10">
        <f>IF(S790="","",S790-T790)</f>
      </c>
      <c r="V790" s="11">
        <f>IF(U790="","",U790/(Summary!$B$3+T790))</f>
      </c>
    </row>
    <row r="791" spans="1:22" x14ac:dyDescent="0.25">
      <c r="A791" s="4"/>
      <c r="B791" s="4"/>
      <c r="C791" s="5"/>
      <c r="D791" s="5"/>
      <c r="E791" s="5"/>
      <c r="F791" s="5"/>
      <c r="G791" s="5"/>
      <c r="H791" s="5"/>
      <c r="I791" s="6">
        <f>IF(OR(F791="",G791=""),"",(G791-F791)*E791*H791*IF(D791="Short",-1,1))</f>
      </c>
      <c r="J791" s="7"/>
      <c r="K791" s="6">
        <f>IF(I791="","",I791-J791)</f>
      </c>
      <c r="L791" s="8"/>
      <c r="M791" s="9">
        <f>IF(OR(K791="",L791="",L791=0),"",K791/L791)</f>
      </c>
      <c r="N791">
        <f>IF(K791="","",IF(K791&gt;0,"Win",IF(K791&lt;0,"Loss","Scratch")))</f>
      </c>
      <c r="O791" s="5"/>
      <c r="P791" s="5"/>
      <c r="Q791" s="5"/>
      <c r="R791" s="5"/>
      <c r="S791" s="10">
        <f>IF(K791="","",SUM(K$2:K791))</f>
      </c>
      <c r="T791" s="10">
        <f>IF(S791="","",MAX(0,MAX(S$2:S791)))</f>
      </c>
      <c r="U791" s="10">
        <f>IF(S791="","",S791-T791)</f>
      </c>
      <c r="V791" s="11">
        <f>IF(U791="","",U791/(Summary!$B$3+T791))</f>
      </c>
    </row>
    <row r="792" spans="1:22" x14ac:dyDescent="0.25">
      <c r="A792" s="4"/>
      <c r="B792" s="4"/>
      <c r="C792" s="5"/>
      <c r="D792" s="5"/>
      <c r="E792" s="5"/>
      <c r="F792" s="5"/>
      <c r="G792" s="5"/>
      <c r="H792" s="5"/>
      <c r="I792" s="6">
        <f>IF(OR(F792="",G792=""),"",(G792-F792)*E792*H792*IF(D792="Short",-1,1))</f>
      </c>
      <c r="J792" s="7"/>
      <c r="K792" s="6">
        <f>IF(I792="","",I792-J792)</f>
      </c>
      <c r="L792" s="8"/>
      <c r="M792" s="9">
        <f>IF(OR(K792="",L792="",L792=0),"",K792/L792)</f>
      </c>
      <c r="N792">
        <f>IF(K792="","",IF(K792&gt;0,"Win",IF(K792&lt;0,"Loss","Scratch")))</f>
      </c>
      <c r="O792" s="5"/>
      <c r="P792" s="5"/>
      <c r="Q792" s="5"/>
      <c r="R792" s="5"/>
      <c r="S792" s="10">
        <f>IF(K792="","",SUM(K$2:K792))</f>
      </c>
      <c r="T792" s="10">
        <f>IF(S792="","",MAX(0,MAX(S$2:S792)))</f>
      </c>
      <c r="U792" s="10">
        <f>IF(S792="","",S792-T792)</f>
      </c>
      <c r="V792" s="11">
        <f>IF(U792="","",U792/(Summary!$B$3+T792))</f>
      </c>
    </row>
    <row r="793" spans="1:22" x14ac:dyDescent="0.25">
      <c r="A793" s="4"/>
      <c r="B793" s="4"/>
      <c r="C793" s="5"/>
      <c r="D793" s="5"/>
      <c r="E793" s="5"/>
      <c r="F793" s="5"/>
      <c r="G793" s="5"/>
      <c r="H793" s="5"/>
      <c r="I793" s="6">
        <f>IF(OR(F793="",G793=""),"",(G793-F793)*E793*H793*IF(D793="Short",-1,1))</f>
      </c>
      <c r="J793" s="7"/>
      <c r="K793" s="6">
        <f>IF(I793="","",I793-J793)</f>
      </c>
      <c r="L793" s="8"/>
      <c r="M793" s="9">
        <f>IF(OR(K793="",L793="",L793=0),"",K793/L793)</f>
      </c>
      <c r="N793">
        <f>IF(K793="","",IF(K793&gt;0,"Win",IF(K793&lt;0,"Loss","Scratch")))</f>
      </c>
      <c r="O793" s="5"/>
      <c r="P793" s="5"/>
      <c r="Q793" s="5"/>
      <c r="R793" s="5"/>
      <c r="S793" s="10">
        <f>IF(K793="","",SUM(K$2:K793))</f>
      </c>
      <c r="T793" s="10">
        <f>IF(S793="","",MAX(0,MAX(S$2:S793)))</f>
      </c>
      <c r="U793" s="10">
        <f>IF(S793="","",S793-T793)</f>
      </c>
      <c r="V793" s="11">
        <f>IF(U793="","",U793/(Summary!$B$3+T793))</f>
      </c>
    </row>
    <row r="794" spans="1:22" x14ac:dyDescent="0.25">
      <c r="A794" s="4"/>
      <c r="B794" s="4"/>
      <c r="C794" s="5"/>
      <c r="D794" s="5"/>
      <c r="E794" s="5"/>
      <c r="F794" s="5"/>
      <c r="G794" s="5"/>
      <c r="H794" s="5"/>
      <c r="I794" s="6">
        <f>IF(OR(F794="",G794=""),"",(G794-F794)*E794*H794*IF(D794="Short",-1,1))</f>
      </c>
      <c r="J794" s="7"/>
      <c r="K794" s="6">
        <f>IF(I794="","",I794-J794)</f>
      </c>
      <c r="L794" s="8"/>
      <c r="M794" s="9">
        <f>IF(OR(K794="",L794="",L794=0),"",K794/L794)</f>
      </c>
      <c r="N794">
        <f>IF(K794="","",IF(K794&gt;0,"Win",IF(K794&lt;0,"Loss","Scratch")))</f>
      </c>
      <c r="O794" s="5"/>
      <c r="P794" s="5"/>
      <c r="Q794" s="5"/>
      <c r="R794" s="5"/>
      <c r="S794" s="10">
        <f>IF(K794="","",SUM(K$2:K794))</f>
      </c>
      <c r="T794" s="10">
        <f>IF(S794="","",MAX(0,MAX(S$2:S794)))</f>
      </c>
      <c r="U794" s="10">
        <f>IF(S794="","",S794-T794)</f>
      </c>
      <c r="V794" s="11">
        <f>IF(U794="","",U794/(Summary!$B$3+T794))</f>
      </c>
    </row>
    <row r="795" spans="1:22" x14ac:dyDescent="0.25">
      <c r="A795" s="4"/>
      <c r="B795" s="4"/>
      <c r="C795" s="5"/>
      <c r="D795" s="5"/>
      <c r="E795" s="5"/>
      <c r="F795" s="5"/>
      <c r="G795" s="5"/>
      <c r="H795" s="5"/>
      <c r="I795" s="6">
        <f>IF(OR(F795="",G795=""),"",(G795-F795)*E795*H795*IF(D795="Short",-1,1))</f>
      </c>
      <c r="J795" s="7"/>
      <c r="K795" s="6">
        <f>IF(I795="","",I795-J795)</f>
      </c>
      <c r="L795" s="8"/>
      <c r="M795" s="9">
        <f>IF(OR(K795="",L795="",L795=0),"",K795/L795)</f>
      </c>
      <c r="N795">
        <f>IF(K795="","",IF(K795&gt;0,"Win",IF(K795&lt;0,"Loss","Scratch")))</f>
      </c>
      <c r="O795" s="5"/>
      <c r="P795" s="5"/>
      <c r="Q795" s="5"/>
      <c r="R795" s="5"/>
      <c r="S795" s="10">
        <f>IF(K795="","",SUM(K$2:K795))</f>
      </c>
      <c r="T795" s="10">
        <f>IF(S795="","",MAX(0,MAX(S$2:S795)))</f>
      </c>
      <c r="U795" s="10">
        <f>IF(S795="","",S795-T795)</f>
      </c>
      <c r="V795" s="11">
        <f>IF(U795="","",U795/(Summary!$B$3+T795))</f>
      </c>
    </row>
    <row r="796" spans="1:22" x14ac:dyDescent="0.25">
      <c r="A796" s="4"/>
      <c r="B796" s="4"/>
      <c r="C796" s="5"/>
      <c r="D796" s="5"/>
      <c r="E796" s="5"/>
      <c r="F796" s="5"/>
      <c r="G796" s="5"/>
      <c r="H796" s="5"/>
      <c r="I796" s="6">
        <f>IF(OR(F796="",G796=""),"",(G796-F796)*E796*H796*IF(D796="Short",-1,1))</f>
      </c>
      <c r="J796" s="7"/>
      <c r="K796" s="6">
        <f>IF(I796="","",I796-J796)</f>
      </c>
      <c r="L796" s="8"/>
      <c r="M796" s="9">
        <f>IF(OR(K796="",L796="",L796=0),"",K796/L796)</f>
      </c>
      <c r="N796">
        <f>IF(K796="","",IF(K796&gt;0,"Win",IF(K796&lt;0,"Loss","Scratch")))</f>
      </c>
      <c r="O796" s="5"/>
      <c r="P796" s="5"/>
      <c r="Q796" s="5"/>
      <c r="R796" s="5"/>
      <c r="S796" s="10">
        <f>IF(K796="","",SUM(K$2:K796))</f>
      </c>
      <c r="T796" s="10">
        <f>IF(S796="","",MAX(0,MAX(S$2:S796)))</f>
      </c>
      <c r="U796" s="10">
        <f>IF(S796="","",S796-T796)</f>
      </c>
      <c r="V796" s="11">
        <f>IF(U796="","",U796/(Summary!$B$3+T796))</f>
      </c>
    </row>
    <row r="797" spans="1:22" x14ac:dyDescent="0.25">
      <c r="A797" s="4"/>
      <c r="B797" s="4"/>
      <c r="C797" s="5"/>
      <c r="D797" s="5"/>
      <c r="E797" s="5"/>
      <c r="F797" s="5"/>
      <c r="G797" s="5"/>
      <c r="H797" s="5"/>
      <c r="I797" s="6">
        <f>IF(OR(F797="",G797=""),"",(G797-F797)*E797*H797*IF(D797="Short",-1,1))</f>
      </c>
      <c r="J797" s="7"/>
      <c r="K797" s="6">
        <f>IF(I797="","",I797-J797)</f>
      </c>
      <c r="L797" s="8"/>
      <c r="M797" s="9">
        <f>IF(OR(K797="",L797="",L797=0),"",K797/L797)</f>
      </c>
      <c r="N797">
        <f>IF(K797="","",IF(K797&gt;0,"Win",IF(K797&lt;0,"Loss","Scratch")))</f>
      </c>
      <c r="O797" s="5"/>
      <c r="P797" s="5"/>
      <c r="Q797" s="5"/>
      <c r="R797" s="5"/>
      <c r="S797" s="10">
        <f>IF(K797="","",SUM(K$2:K797))</f>
      </c>
      <c r="T797" s="10">
        <f>IF(S797="","",MAX(0,MAX(S$2:S797)))</f>
      </c>
      <c r="U797" s="10">
        <f>IF(S797="","",S797-T797)</f>
      </c>
      <c r="V797" s="11">
        <f>IF(U797="","",U797/(Summary!$B$3+T797))</f>
      </c>
    </row>
    <row r="798" spans="1:22" x14ac:dyDescent="0.25">
      <c r="A798" s="4"/>
      <c r="B798" s="4"/>
      <c r="C798" s="5"/>
      <c r="D798" s="5"/>
      <c r="E798" s="5"/>
      <c r="F798" s="5"/>
      <c r="G798" s="5"/>
      <c r="H798" s="5"/>
      <c r="I798" s="6">
        <f>IF(OR(F798="",G798=""),"",(G798-F798)*E798*H798*IF(D798="Short",-1,1))</f>
      </c>
      <c r="J798" s="7"/>
      <c r="K798" s="6">
        <f>IF(I798="","",I798-J798)</f>
      </c>
      <c r="L798" s="8"/>
      <c r="M798" s="9">
        <f>IF(OR(K798="",L798="",L798=0),"",K798/L798)</f>
      </c>
      <c r="N798">
        <f>IF(K798="","",IF(K798&gt;0,"Win",IF(K798&lt;0,"Loss","Scratch")))</f>
      </c>
      <c r="O798" s="5"/>
      <c r="P798" s="5"/>
      <c r="Q798" s="5"/>
      <c r="R798" s="5"/>
      <c r="S798" s="10">
        <f>IF(K798="","",SUM(K$2:K798))</f>
      </c>
      <c r="T798" s="10">
        <f>IF(S798="","",MAX(0,MAX(S$2:S798)))</f>
      </c>
      <c r="U798" s="10">
        <f>IF(S798="","",S798-T798)</f>
      </c>
      <c r="V798" s="11">
        <f>IF(U798="","",U798/(Summary!$B$3+T798))</f>
      </c>
    </row>
    <row r="799" spans="1:22" x14ac:dyDescent="0.25">
      <c r="A799" s="4"/>
      <c r="B799" s="4"/>
      <c r="C799" s="5"/>
      <c r="D799" s="5"/>
      <c r="E799" s="5"/>
      <c r="F799" s="5"/>
      <c r="G799" s="5"/>
      <c r="H799" s="5"/>
      <c r="I799" s="6">
        <f>IF(OR(F799="",G799=""),"",(G799-F799)*E799*H799*IF(D799="Short",-1,1))</f>
      </c>
      <c r="J799" s="7"/>
      <c r="K799" s="6">
        <f>IF(I799="","",I799-J799)</f>
      </c>
      <c r="L799" s="8"/>
      <c r="M799" s="9">
        <f>IF(OR(K799="",L799="",L799=0),"",K799/L799)</f>
      </c>
      <c r="N799">
        <f>IF(K799="","",IF(K799&gt;0,"Win",IF(K799&lt;0,"Loss","Scratch")))</f>
      </c>
      <c r="O799" s="5"/>
      <c r="P799" s="5"/>
      <c r="Q799" s="5"/>
      <c r="R799" s="5"/>
      <c r="S799" s="10">
        <f>IF(K799="","",SUM(K$2:K799))</f>
      </c>
      <c r="T799" s="10">
        <f>IF(S799="","",MAX(0,MAX(S$2:S799)))</f>
      </c>
      <c r="U799" s="10">
        <f>IF(S799="","",S799-T799)</f>
      </c>
      <c r="V799" s="11">
        <f>IF(U799="","",U799/(Summary!$B$3+T799))</f>
      </c>
    </row>
    <row r="800" spans="1:22" x14ac:dyDescent="0.25">
      <c r="A800" s="4"/>
      <c r="B800" s="4"/>
      <c r="C800" s="5"/>
      <c r="D800" s="5"/>
      <c r="E800" s="5"/>
      <c r="F800" s="5"/>
      <c r="G800" s="5"/>
      <c r="H800" s="5"/>
      <c r="I800" s="6">
        <f>IF(OR(F800="",G800=""),"",(G800-F800)*E800*H800*IF(D800="Short",-1,1))</f>
      </c>
      <c r="J800" s="7"/>
      <c r="K800" s="6">
        <f>IF(I800="","",I800-J800)</f>
      </c>
      <c r="L800" s="8"/>
      <c r="M800" s="9">
        <f>IF(OR(K800="",L800="",L800=0),"",K800/L800)</f>
      </c>
      <c r="N800">
        <f>IF(K800="","",IF(K800&gt;0,"Win",IF(K800&lt;0,"Loss","Scratch")))</f>
      </c>
      <c r="O800" s="5"/>
      <c r="P800" s="5"/>
      <c r="Q800" s="5"/>
      <c r="R800" s="5"/>
      <c r="S800" s="10">
        <f>IF(K800="","",SUM(K$2:K800))</f>
      </c>
      <c r="T800" s="10">
        <f>IF(S800="","",MAX(0,MAX(S$2:S800)))</f>
      </c>
      <c r="U800" s="10">
        <f>IF(S800="","",S800-T800)</f>
      </c>
      <c r="V800" s="11">
        <f>IF(U800="","",U800/(Summary!$B$3+T800))</f>
      </c>
    </row>
    <row r="801" spans="1:22" x14ac:dyDescent="0.25">
      <c r="A801" s="4"/>
      <c r="B801" s="4"/>
      <c r="C801" s="5"/>
      <c r="D801" s="5"/>
      <c r="E801" s="5"/>
      <c r="F801" s="5"/>
      <c r="G801" s="5"/>
      <c r="H801" s="5"/>
      <c r="I801" s="6">
        <f>IF(OR(F801="",G801=""),"",(G801-F801)*E801*H801*IF(D801="Short",-1,1))</f>
      </c>
      <c r="J801" s="7"/>
      <c r="K801" s="6">
        <f>IF(I801="","",I801-J801)</f>
      </c>
      <c r="L801" s="8"/>
      <c r="M801" s="9">
        <f>IF(OR(K801="",L801="",L801=0),"",K801/L801)</f>
      </c>
      <c r="N801">
        <f>IF(K801="","",IF(K801&gt;0,"Win",IF(K801&lt;0,"Loss","Scratch")))</f>
      </c>
      <c r="O801" s="5"/>
      <c r="P801" s="5"/>
      <c r="Q801" s="5"/>
      <c r="R801" s="5"/>
      <c r="S801" s="10">
        <f>IF(K801="","",SUM(K$2:K801))</f>
      </c>
      <c r="T801" s="10">
        <f>IF(S801="","",MAX(0,MAX(S$2:S801)))</f>
      </c>
      <c r="U801" s="10">
        <f>IF(S801="","",S801-T801)</f>
      </c>
      <c r="V801" s="11">
        <f>IF(U801="","",U801/(Summary!$B$3+T801))</f>
      </c>
    </row>
    <row r="802" spans="1:22" x14ac:dyDescent="0.25">
      <c r="A802" s="4"/>
      <c r="B802" s="4"/>
      <c r="C802" s="5"/>
      <c r="D802" s="5"/>
      <c r="E802" s="5"/>
      <c r="F802" s="5"/>
      <c r="G802" s="5"/>
      <c r="H802" s="5"/>
      <c r="I802" s="6">
        <f>IF(OR(F802="",G802=""),"",(G802-F802)*E802*H802*IF(D802="Short",-1,1))</f>
      </c>
      <c r="J802" s="7"/>
      <c r="K802" s="6">
        <f>IF(I802="","",I802-J802)</f>
      </c>
      <c r="L802" s="8"/>
      <c r="M802" s="9">
        <f>IF(OR(K802="",L802="",L802=0),"",K802/L802)</f>
      </c>
      <c r="N802">
        <f>IF(K802="","",IF(K802&gt;0,"Win",IF(K802&lt;0,"Loss","Scratch")))</f>
      </c>
      <c r="O802" s="5"/>
      <c r="P802" s="5"/>
      <c r="Q802" s="5"/>
      <c r="R802" s="5"/>
      <c r="S802" s="10">
        <f>IF(K802="","",SUM(K$2:K802))</f>
      </c>
      <c r="T802" s="10">
        <f>IF(S802="","",MAX(0,MAX(S$2:S802)))</f>
      </c>
      <c r="U802" s="10">
        <f>IF(S802="","",S802-T802)</f>
      </c>
      <c r="V802" s="11">
        <f>IF(U802="","",U802/(Summary!$B$3+T802))</f>
      </c>
    </row>
    <row r="803" spans="1:22" x14ac:dyDescent="0.25">
      <c r="A803" s="4"/>
      <c r="B803" s="4"/>
      <c r="C803" s="5"/>
      <c r="D803" s="5"/>
      <c r="E803" s="5"/>
      <c r="F803" s="5"/>
      <c r="G803" s="5"/>
      <c r="H803" s="5"/>
      <c r="I803" s="6">
        <f>IF(OR(F803="",G803=""),"",(G803-F803)*E803*H803*IF(D803="Short",-1,1))</f>
      </c>
      <c r="J803" s="7"/>
      <c r="K803" s="6">
        <f>IF(I803="","",I803-J803)</f>
      </c>
      <c r="L803" s="8"/>
      <c r="M803" s="9">
        <f>IF(OR(K803="",L803="",L803=0),"",K803/L803)</f>
      </c>
      <c r="N803">
        <f>IF(K803="","",IF(K803&gt;0,"Win",IF(K803&lt;0,"Loss","Scratch")))</f>
      </c>
      <c r="O803" s="5"/>
      <c r="P803" s="5"/>
      <c r="Q803" s="5"/>
      <c r="R803" s="5"/>
      <c r="S803" s="10">
        <f>IF(K803="","",SUM(K$2:K803))</f>
      </c>
      <c r="T803" s="10">
        <f>IF(S803="","",MAX(0,MAX(S$2:S803)))</f>
      </c>
      <c r="U803" s="10">
        <f>IF(S803="","",S803-T803)</f>
      </c>
      <c r="V803" s="11">
        <f>IF(U803="","",U803/(Summary!$B$3+T803))</f>
      </c>
    </row>
    <row r="804" spans="1:22" x14ac:dyDescent="0.25">
      <c r="A804" s="4"/>
      <c r="B804" s="4"/>
      <c r="C804" s="5"/>
      <c r="D804" s="5"/>
      <c r="E804" s="5"/>
      <c r="F804" s="5"/>
      <c r="G804" s="5"/>
      <c r="H804" s="5"/>
      <c r="I804" s="6">
        <f>IF(OR(F804="",G804=""),"",(G804-F804)*E804*H804*IF(D804="Short",-1,1))</f>
      </c>
      <c r="J804" s="7"/>
      <c r="K804" s="6">
        <f>IF(I804="","",I804-J804)</f>
      </c>
      <c r="L804" s="8"/>
      <c r="M804" s="9">
        <f>IF(OR(K804="",L804="",L804=0),"",K804/L804)</f>
      </c>
      <c r="N804">
        <f>IF(K804="","",IF(K804&gt;0,"Win",IF(K804&lt;0,"Loss","Scratch")))</f>
      </c>
      <c r="O804" s="5"/>
      <c r="P804" s="5"/>
      <c r="Q804" s="5"/>
      <c r="R804" s="5"/>
      <c r="S804" s="10">
        <f>IF(K804="","",SUM(K$2:K804))</f>
      </c>
      <c r="T804" s="10">
        <f>IF(S804="","",MAX(0,MAX(S$2:S804)))</f>
      </c>
      <c r="U804" s="10">
        <f>IF(S804="","",S804-T804)</f>
      </c>
      <c r="V804" s="11">
        <f>IF(U804="","",U804/(Summary!$B$3+T804))</f>
      </c>
    </row>
    <row r="805" spans="1:22" x14ac:dyDescent="0.25">
      <c r="A805" s="4"/>
      <c r="B805" s="4"/>
      <c r="C805" s="5"/>
      <c r="D805" s="5"/>
      <c r="E805" s="5"/>
      <c r="F805" s="5"/>
      <c r="G805" s="5"/>
      <c r="H805" s="5"/>
      <c r="I805" s="6">
        <f>IF(OR(F805="",G805=""),"",(G805-F805)*E805*H805*IF(D805="Short",-1,1))</f>
      </c>
      <c r="J805" s="7"/>
      <c r="K805" s="6">
        <f>IF(I805="","",I805-J805)</f>
      </c>
      <c r="L805" s="8"/>
      <c r="M805" s="9">
        <f>IF(OR(K805="",L805="",L805=0),"",K805/L805)</f>
      </c>
      <c r="N805">
        <f>IF(K805="","",IF(K805&gt;0,"Win",IF(K805&lt;0,"Loss","Scratch")))</f>
      </c>
      <c r="O805" s="5"/>
      <c r="P805" s="5"/>
      <c r="Q805" s="5"/>
      <c r="R805" s="5"/>
      <c r="S805" s="10">
        <f>IF(K805="","",SUM(K$2:K805))</f>
      </c>
      <c r="T805" s="10">
        <f>IF(S805="","",MAX(0,MAX(S$2:S805)))</f>
      </c>
      <c r="U805" s="10">
        <f>IF(S805="","",S805-T805)</f>
      </c>
      <c r="V805" s="11">
        <f>IF(U805="","",U805/(Summary!$B$3+T805))</f>
      </c>
    </row>
    <row r="806" spans="1:22" x14ac:dyDescent="0.25">
      <c r="A806" s="4"/>
      <c r="B806" s="4"/>
      <c r="C806" s="5"/>
      <c r="D806" s="5"/>
      <c r="E806" s="5"/>
      <c r="F806" s="5"/>
      <c r="G806" s="5"/>
      <c r="H806" s="5"/>
      <c r="I806" s="6">
        <f>IF(OR(F806="",G806=""),"",(G806-F806)*E806*H806*IF(D806="Short",-1,1))</f>
      </c>
      <c r="J806" s="7"/>
      <c r="K806" s="6">
        <f>IF(I806="","",I806-J806)</f>
      </c>
      <c r="L806" s="8"/>
      <c r="M806" s="9">
        <f>IF(OR(K806="",L806="",L806=0),"",K806/L806)</f>
      </c>
      <c r="N806">
        <f>IF(K806="","",IF(K806&gt;0,"Win",IF(K806&lt;0,"Loss","Scratch")))</f>
      </c>
      <c r="O806" s="5"/>
      <c r="P806" s="5"/>
      <c r="Q806" s="5"/>
      <c r="R806" s="5"/>
      <c r="S806" s="10">
        <f>IF(K806="","",SUM(K$2:K806))</f>
      </c>
      <c r="T806" s="10">
        <f>IF(S806="","",MAX(0,MAX(S$2:S806)))</f>
      </c>
      <c r="U806" s="10">
        <f>IF(S806="","",S806-T806)</f>
      </c>
      <c r="V806" s="11">
        <f>IF(U806="","",U806/(Summary!$B$3+T806))</f>
      </c>
    </row>
    <row r="807" spans="1:22" x14ac:dyDescent="0.25">
      <c r="A807" s="4"/>
      <c r="B807" s="4"/>
      <c r="C807" s="5"/>
      <c r="D807" s="5"/>
      <c r="E807" s="5"/>
      <c r="F807" s="5"/>
      <c r="G807" s="5"/>
      <c r="H807" s="5"/>
      <c r="I807" s="6">
        <f>IF(OR(F807="",G807=""),"",(G807-F807)*E807*H807*IF(D807="Short",-1,1))</f>
      </c>
      <c r="J807" s="7"/>
      <c r="K807" s="6">
        <f>IF(I807="","",I807-J807)</f>
      </c>
      <c r="L807" s="8"/>
      <c r="M807" s="9">
        <f>IF(OR(K807="",L807="",L807=0),"",K807/L807)</f>
      </c>
      <c r="N807">
        <f>IF(K807="","",IF(K807&gt;0,"Win",IF(K807&lt;0,"Loss","Scratch")))</f>
      </c>
      <c r="O807" s="5"/>
      <c r="P807" s="5"/>
      <c r="Q807" s="5"/>
      <c r="R807" s="5"/>
      <c r="S807" s="10">
        <f>IF(K807="","",SUM(K$2:K807))</f>
      </c>
      <c r="T807" s="10">
        <f>IF(S807="","",MAX(0,MAX(S$2:S807)))</f>
      </c>
      <c r="U807" s="10">
        <f>IF(S807="","",S807-T807)</f>
      </c>
      <c r="V807" s="11">
        <f>IF(U807="","",U807/(Summary!$B$3+T807))</f>
      </c>
    </row>
    <row r="808" spans="1:22" x14ac:dyDescent="0.25">
      <c r="A808" s="4"/>
      <c r="B808" s="4"/>
      <c r="C808" s="5"/>
      <c r="D808" s="5"/>
      <c r="E808" s="5"/>
      <c r="F808" s="5"/>
      <c r="G808" s="5"/>
      <c r="H808" s="5"/>
      <c r="I808" s="6">
        <f>IF(OR(F808="",G808=""),"",(G808-F808)*E808*H808*IF(D808="Short",-1,1))</f>
      </c>
      <c r="J808" s="7"/>
      <c r="K808" s="6">
        <f>IF(I808="","",I808-J808)</f>
      </c>
      <c r="L808" s="8"/>
      <c r="M808" s="9">
        <f>IF(OR(K808="",L808="",L808=0),"",K808/L808)</f>
      </c>
      <c r="N808">
        <f>IF(K808="","",IF(K808&gt;0,"Win",IF(K808&lt;0,"Loss","Scratch")))</f>
      </c>
      <c r="O808" s="5"/>
      <c r="P808" s="5"/>
      <c r="Q808" s="5"/>
      <c r="R808" s="5"/>
      <c r="S808" s="10">
        <f>IF(K808="","",SUM(K$2:K808))</f>
      </c>
      <c r="T808" s="10">
        <f>IF(S808="","",MAX(0,MAX(S$2:S808)))</f>
      </c>
      <c r="U808" s="10">
        <f>IF(S808="","",S808-T808)</f>
      </c>
      <c r="V808" s="11">
        <f>IF(U808="","",U808/(Summary!$B$3+T808))</f>
      </c>
    </row>
    <row r="809" spans="1:22" x14ac:dyDescent="0.25">
      <c r="A809" s="4"/>
      <c r="B809" s="4"/>
      <c r="C809" s="5"/>
      <c r="D809" s="5"/>
      <c r="E809" s="5"/>
      <c r="F809" s="5"/>
      <c r="G809" s="5"/>
      <c r="H809" s="5"/>
      <c r="I809" s="6">
        <f>IF(OR(F809="",G809=""),"",(G809-F809)*E809*H809*IF(D809="Short",-1,1))</f>
      </c>
      <c r="J809" s="7"/>
      <c r="K809" s="6">
        <f>IF(I809="","",I809-J809)</f>
      </c>
      <c r="L809" s="8"/>
      <c r="M809" s="9">
        <f>IF(OR(K809="",L809="",L809=0),"",K809/L809)</f>
      </c>
      <c r="N809">
        <f>IF(K809="","",IF(K809&gt;0,"Win",IF(K809&lt;0,"Loss","Scratch")))</f>
      </c>
      <c r="O809" s="5"/>
      <c r="P809" s="5"/>
      <c r="Q809" s="5"/>
      <c r="R809" s="5"/>
      <c r="S809" s="10">
        <f>IF(K809="","",SUM(K$2:K809))</f>
      </c>
      <c r="T809" s="10">
        <f>IF(S809="","",MAX(0,MAX(S$2:S809)))</f>
      </c>
      <c r="U809" s="10">
        <f>IF(S809="","",S809-T809)</f>
      </c>
      <c r="V809" s="11">
        <f>IF(U809="","",U809/(Summary!$B$3+T809))</f>
      </c>
    </row>
    <row r="810" spans="1:22" x14ac:dyDescent="0.25">
      <c r="A810" s="4"/>
      <c r="B810" s="4"/>
      <c r="C810" s="5"/>
      <c r="D810" s="5"/>
      <c r="E810" s="5"/>
      <c r="F810" s="5"/>
      <c r="G810" s="5"/>
      <c r="H810" s="5"/>
      <c r="I810" s="6">
        <f>IF(OR(F810="",G810=""),"",(G810-F810)*E810*H810*IF(D810="Short",-1,1))</f>
      </c>
      <c r="J810" s="7"/>
      <c r="K810" s="6">
        <f>IF(I810="","",I810-J810)</f>
      </c>
      <c r="L810" s="8"/>
      <c r="M810" s="9">
        <f>IF(OR(K810="",L810="",L810=0),"",K810/L810)</f>
      </c>
      <c r="N810">
        <f>IF(K810="","",IF(K810&gt;0,"Win",IF(K810&lt;0,"Loss","Scratch")))</f>
      </c>
      <c r="O810" s="5"/>
      <c r="P810" s="5"/>
      <c r="Q810" s="5"/>
      <c r="R810" s="5"/>
      <c r="S810" s="10">
        <f>IF(K810="","",SUM(K$2:K810))</f>
      </c>
      <c r="T810" s="10">
        <f>IF(S810="","",MAX(0,MAX(S$2:S810)))</f>
      </c>
      <c r="U810" s="10">
        <f>IF(S810="","",S810-T810)</f>
      </c>
      <c r="V810" s="11">
        <f>IF(U810="","",U810/(Summary!$B$3+T810))</f>
      </c>
    </row>
    <row r="811" spans="1:22" x14ac:dyDescent="0.25">
      <c r="A811" s="4"/>
      <c r="B811" s="4"/>
      <c r="C811" s="5"/>
      <c r="D811" s="5"/>
      <c r="E811" s="5"/>
      <c r="F811" s="5"/>
      <c r="G811" s="5"/>
      <c r="H811" s="5"/>
      <c r="I811" s="6">
        <f>IF(OR(F811="",G811=""),"",(G811-F811)*E811*H811*IF(D811="Short",-1,1))</f>
      </c>
      <c r="J811" s="7"/>
      <c r="K811" s="6">
        <f>IF(I811="","",I811-J811)</f>
      </c>
      <c r="L811" s="8"/>
      <c r="M811" s="9">
        <f>IF(OR(K811="",L811="",L811=0),"",K811/L811)</f>
      </c>
      <c r="N811">
        <f>IF(K811="","",IF(K811&gt;0,"Win",IF(K811&lt;0,"Loss","Scratch")))</f>
      </c>
      <c r="O811" s="5"/>
      <c r="P811" s="5"/>
      <c r="Q811" s="5"/>
      <c r="R811" s="5"/>
      <c r="S811" s="10">
        <f>IF(K811="","",SUM(K$2:K811))</f>
      </c>
      <c r="T811" s="10">
        <f>IF(S811="","",MAX(0,MAX(S$2:S811)))</f>
      </c>
      <c r="U811" s="10">
        <f>IF(S811="","",S811-T811)</f>
      </c>
      <c r="V811" s="11">
        <f>IF(U811="","",U811/(Summary!$B$3+T811))</f>
      </c>
    </row>
    <row r="812" spans="1:22" x14ac:dyDescent="0.25">
      <c r="A812" s="4"/>
      <c r="B812" s="4"/>
      <c r="C812" s="5"/>
      <c r="D812" s="5"/>
      <c r="E812" s="5"/>
      <c r="F812" s="5"/>
      <c r="G812" s="5"/>
      <c r="H812" s="5"/>
      <c r="I812" s="6">
        <f>IF(OR(F812="",G812=""),"",(G812-F812)*E812*H812*IF(D812="Short",-1,1))</f>
      </c>
      <c r="J812" s="7"/>
      <c r="K812" s="6">
        <f>IF(I812="","",I812-J812)</f>
      </c>
      <c r="L812" s="8"/>
      <c r="M812" s="9">
        <f>IF(OR(K812="",L812="",L812=0),"",K812/L812)</f>
      </c>
      <c r="N812">
        <f>IF(K812="","",IF(K812&gt;0,"Win",IF(K812&lt;0,"Loss","Scratch")))</f>
      </c>
      <c r="O812" s="5"/>
      <c r="P812" s="5"/>
      <c r="Q812" s="5"/>
      <c r="R812" s="5"/>
      <c r="S812" s="10">
        <f>IF(K812="","",SUM(K$2:K812))</f>
      </c>
      <c r="T812" s="10">
        <f>IF(S812="","",MAX(0,MAX(S$2:S812)))</f>
      </c>
      <c r="U812" s="10">
        <f>IF(S812="","",S812-T812)</f>
      </c>
      <c r="V812" s="11">
        <f>IF(U812="","",U812/(Summary!$B$3+T812))</f>
      </c>
    </row>
    <row r="813" spans="1:22" x14ac:dyDescent="0.25">
      <c r="A813" s="4"/>
      <c r="B813" s="4"/>
      <c r="C813" s="5"/>
      <c r="D813" s="5"/>
      <c r="E813" s="5"/>
      <c r="F813" s="5"/>
      <c r="G813" s="5"/>
      <c r="H813" s="5"/>
      <c r="I813" s="6">
        <f>IF(OR(F813="",G813=""),"",(G813-F813)*E813*H813*IF(D813="Short",-1,1))</f>
      </c>
      <c r="J813" s="7"/>
      <c r="K813" s="6">
        <f>IF(I813="","",I813-J813)</f>
      </c>
      <c r="L813" s="8"/>
      <c r="M813" s="9">
        <f>IF(OR(K813="",L813="",L813=0),"",K813/L813)</f>
      </c>
      <c r="N813">
        <f>IF(K813="","",IF(K813&gt;0,"Win",IF(K813&lt;0,"Loss","Scratch")))</f>
      </c>
      <c r="O813" s="5"/>
      <c r="P813" s="5"/>
      <c r="Q813" s="5"/>
      <c r="R813" s="5"/>
      <c r="S813" s="10">
        <f>IF(K813="","",SUM(K$2:K813))</f>
      </c>
      <c r="T813" s="10">
        <f>IF(S813="","",MAX(0,MAX(S$2:S813)))</f>
      </c>
      <c r="U813" s="10">
        <f>IF(S813="","",S813-T813)</f>
      </c>
      <c r="V813" s="11">
        <f>IF(U813="","",U813/(Summary!$B$3+T813))</f>
      </c>
    </row>
    <row r="814" spans="1:22" x14ac:dyDescent="0.25">
      <c r="A814" s="4"/>
      <c r="B814" s="4"/>
      <c r="C814" s="5"/>
      <c r="D814" s="5"/>
      <c r="E814" s="5"/>
      <c r="F814" s="5"/>
      <c r="G814" s="5"/>
      <c r="H814" s="5"/>
      <c r="I814" s="6">
        <f>IF(OR(F814="",G814=""),"",(G814-F814)*E814*H814*IF(D814="Short",-1,1))</f>
      </c>
      <c r="J814" s="7"/>
      <c r="K814" s="6">
        <f>IF(I814="","",I814-J814)</f>
      </c>
      <c r="L814" s="8"/>
      <c r="M814" s="9">
        <f>IF(OR(K814="",L814="",L814=0),"",K814/L814)</f>
      </c>
      <c r="N814">
        <f>IF(K814="","",IF(K814&gt;0,"Win",IF(K814&lt;0,"Loss","Scratch")))</f>
      </c>
      <c r="O814" s="5"/>
      <c r="P814" s="5"/>
      <c r="Q814" s="5"/>
      <c r="R814" s="5"/>
      <c r="S814" s="10">
        <f>IF(K814="","",SUM(K$2:K814))</f>
      </c>
      <c r="T814" s="10">
        <f>IF(S814="","",MAX(0,MAX(S$2:S814)))</f>
      </c>
      <c r="U814" s="10">
        <f>IF(S814="","",S814-T814)</f>
      </c>
      <c r="V814" s="11">
        <f>IF(U814="","",U814/(Summary!$B$3+T814))</f>
      </c>
    </row>
    <row r="815" spans="1:22" x14ac:dyDescent="0.25">
      <c r="A815" s="4"/>
      <c r="B815" s="4"/>
      <c r="C815" s="5"/>
      <c r="D815" s="5"/>
      <c r="E815" s="5"/>
      <c r="F815" s="5"/>
      <c r="G815" s="5"/>
      <c r="H815" s="5"/>
      <c r="I815" s="6">
        <f>IF(OR(F815="",G815=""),"",(G815-F815)*E815*H815*IF(D815="Short",-1,1))</f>
      </c>
      <c r="J815" s="7"/>
      <c r="K815" s="6">
        <f>IF(I815="","",I815-J815)</f>
      </c>
      <c r="L815" s="8"/>
      <c r="M815" s="9">
        <f>IF(OR(K815="",L815="",L815=0),"",K815/L815)</f>
      </c>
      <c r="N815">
        <f>IF(K815="","",IF(K815&gt;0,"Win",IF(K815&lt;0,"Loss","Scratch")))</f>
      </c>
      <c r="O815" s="5"/>
      <c r="P815" s="5"/>
      <c r="Q815" s="5"/>
      <c r="R815" s="5"/>
      <c r="S815" s="10">
        <f>IF(K815="","",SUM(K$2:K815))</f>
      </c>
      <c r="T815" s="10">
        <f>IF(S815="","",MAX(0,MAX(S$2:S815)))</f>
      </c>
      <c r="U815" s="10">
        <f>IF(S815="","",S815-T815)</f>
      </c>
      <c r="V815" s="11">
        <f>IF(U815="","",U815/(Summary!$B$3+T815))</f>
      </c>
    </row>
    <row r="816" spans="1:22" x14ac:dyDescent="0.25">
      <c r="A816" s="4"/>
      <c r="B816" s="4"/>
      <c r="C816" s="5"/>
      <c r="D816" s="5"/>
      <c r="E816" s="5"/>
      <c r="F816" s="5"/>
      <c r="G816" s="5"/>
      <c r="H816" s="5"/>
      <c r="I816" s="6">
        <f>IF(OR(F816="",G816=""),"",(G816-F816)*E816*H816*IF(D816="Short",-1,1))</f>
      </c>
      <c r="J816" s="7"/>
      <c r="K816" s="6">
        <f>IF(I816="","",I816-J816)</f>
      </c>
      <c r="L816" s="8"/>
      <c r="M816" s="9">
        <f>IF(OR(K816="",L816="",L816=0),"",K816/L816)</f>
      </c>
      <c r="N816">
        <f>IF(K816="","",IF(K816&gt;0,"Win",IF(K816&lt;0,"Loss","Scratch")))</f>
      </c>
      <c r="O816" s="5"/>
      <c r="P816" s="5"/>
      <c r="Q816" s="5"/>
      <c r="R816" s="5"/>
      <c r="S816" s="10">
        <f>IF(K816="","",SUM(K$2:K816))</f>
      </c>
      <c r="T816" s="10">
        <f>IF(S816="","",MAX(0,MAX(S$2:S816)))</f>
      </c>
      <c r="U816" s="10">
        <f>IF(S816="","",S816-T816)</f>
      </c>
      <c r="V816" s="11">
        <f>IF(U816="","",U816/(Summary!$B$3+T816))</f>
      </c>
    </row>
    <row r="817" spans="1:22" x14ac:dyDescent="0.25">
      <c r="A817" s="4"/>
      <c r="B817" s="4"/>
      <c r="C817" s="5"/>
      <c r="D817" s="5"/>
      <c r="E817" s="5"/>
      <c r="F817" s="5"/>
      <c r="G817" s="5"/>
      <c r="H817" s="5"/>
      <c r="I817" s="6">
        <f>IF(OR(F817="",G817=""),"",(G817-F817)*E817*H817*IF(D817="Short",-1,1))</f>
      </c>
      <c r="J817" s="7"/>
      <c r="K817" s="6">
        <f>IF(I817="","",I817-J817)</f>
      </c>
      <c r="L817" s="8"/>
      <c r="M817" s="9">
        <f>IF(OR(K817="",L817="",L817=0),"",K817/L817)</f>
      </c>
      <c r="N817">
        <f>IF(K817="","",IF(K817&gt;0,"Win",IF(K817&lt;0,"Loss","Scratch")))</f>
      </c>
      <c r="O817" s="5"/>
      <c r="P817" s="5"/>
      <c r="Q817" s="5"/>
      <c r="R817" s="5"/>
      <c r="S817" s="10">
        <f>IF(K817="","",SUM(K$2:K817))</f>
      </c>
      <c r="T817" s="10">
        <f>IF(S817="","",MAX(0,MAX(S$2:S817)))</f>
      </c>
      <c r="U817" s="10">
        <f>IF(S817="","",S817-T817)</f>
      </c>
      <c r="V817" s="11">
        <f>IF(U817="","",U817/(Summary!$B$3+T817))</f>
      </c>
    </row>
    <row r="818" spans="1:22" x14ac:dyDescent="0.25">
      <c r="A818" s="4"/>
      <c r="B818" s="4"/>
      <c r="C818" s="5"/>
      <c r="D818" s="5"/>
      <c r="E818" s="5"/>
      <c r="F818" s="5"/>
      <c r="G818" s="5"/>
      <c r="H818" s="5"/>
      <c r="I818" s="6">
        <f>IF(OR(F818="",G818=""),"",(G818-F818)*E818*H818*IF(D818="Short",-1,1))</f>
      </c>
      <c r="J818" s="7"/>
      <c r="K818" s="6">
        <f>IF(I818="","",I818-J818)</f>
      </c>
      <c r="L818" s="8"/>
      <c r="M818" s="9">
        <f>IF(OR(K818="",L818="",L818=0),"",K818/L818)</f>
      </c>
      <c r="N818">
        <f>IF(K818="","",IF(K818&gt;0,"Win",IF(K818&lt;0,"Loss","Scratch")))</f>
      </c>
      <c r="O818" s="5"/>
      <c r="P818" s="5"/>
      <c r="Q818" s="5"/>
      <c r="R818" s="5"/>
      <c r="S818" s="10">
        <f>IF(K818="","",SUM(K$2:K818))</f>
      </c>
      <c r="T818" s="10">
        <f>IF(S818="","",MAX(0,MAX(S$2:S818)))</f>
      </c>
      <c r="U818" s="10">
        <f>IF(S818="","",S818-T818)</f>
      </c>
      <c r="V818" s="11">
        <f>IF(U818="","",U818/(Summary!$B$3+T818))</f>
      </c>
    </row>
    <row r="819" spans="1:22" x14ac:dyDescent="0.25">
      <c r="A819" s="4"/>
      <c r="B819" s="4"/>
      <c r="C819" s="5"/>
      <c r="D819" s="5"/>
      <c r="E819" s="5"/>
      <c r="F819" s="5"/>
      <c r="G819" s="5"/>
      <c r="H819" s="5"/>
      <c r="I819" s="6">
        <f>IF(OR(F819="",G819=""),"",(G819-F819)*E819*H819*IF(D819="Short",-1,1))</f>
      </c>
      <c r="J819" s="7"/>
      <c r="K819" s="6">
        <f>IF(I819="","",I819-J819)</f>
      </c>
      <c r="L819" s="8"/>
      <c r="M819" s="9">
        <f>IF(OR(K819="",L819="",L819=0),"",K819/L819)</f>
      </c>
      <c r="N819">
        <f>IF(K819="","",IF(K819&gt;0,"Win",IF(K819&lt;0,"Loss","Scratch")))</f>
      </c>
      <c r="O819" s="5"/>
      <c r="P819" s="5"/>
      <c r="Q819" s="5"/>
      <c r="R819" s="5"/>
      <c r="S819" s="10">
        <f>IF(K819="","",SUM(K$2:K819))</f>
      </c>
      <c r="T819" s="10">
        <f>IF(S819="","",MAX(0,MAX(S$2:S819)))</f>
      </c>
      <c r="U819" s="10">
        <f>IF(S819="","",S819-T819)</f>
      </c>
      <c r="V819" s="11">
        <f>IF(U819="","",U819/(Summary!$B$3+T819))</f>
      </c>
    </row>
    <row r="820" spans="1:22" x14ac:dyDescent="0.25">
      <c r="A820" s="4"/>
      <c r="B820" s="4"/>
      <c r="C820" s="5"/>
      <c r="D820" s="5"/>
      <c r="E820" s="5"/>
      <c r="F820" s="5"/>
      <c r="G820" s="5"/>
      <c r="H820" s="5"/>
      <c r="I820" s="6">
        <f>IF(OR(F820="",G820=""),"",(G820-F820)*E820*H820*IF(D820="Short",-1,1))</f>
      </c>
      <c r="J820" s="7"/>
      <c r="K820" s="6">
        <f>IF(I820="","",I820-J820)</f>
      </c>
      <c r="L820" s="8"/>
      <c r="M820" s="9">
        <f>IF(OR(K820="",L820="",L820=0),"",K820/L820)</f>
      </c>
      <c r="N820">
        <f>IF(K820="","",IF(K820&gt;0,"Win",IF(K820&lt;0,"Loss","Scratch")))</f>
      </c>
      <c r="O820" s="5"/>
      <c r="P820" s="5"/>
      <c r="Q820" s="5"/>
      <c r="R820" s="5"/>
      <c r="S820" s="10">
        <f>IF(K820="","",SUM(K$2:K820))</f>
      </c>
      <c r="T820" s="10">
        <f>IF(S820="","",MAX(0,MAX(S$2:S820)))</f>
      </c>
      <c r="U820" s="10">
        <f>IF(S820="","",S820-T820)</f>
      </c>
      <c r="V820" s="11">
        <f>IF(U820="","",U820/(Summary!$B$3+T820))</f>
      </c>
    </row>
    <row r="821" spans="1:22" x14ac:dyDescent="0.25">
      <c r="A821" s="4"/>
      <c r="B821" s="4"/>
      <c r="C821" s="5"/>
      <c r="D821" s="5"/>
      <c r="E821" s="5"/>
      <c r="F821" s="5"/>
      <c r="G821" s="5"/>
      <c r="H821" s="5"/>
      <c r="I821" s="6">
        <f>IF(OR(F821="",G821=""),"",(G821-F821)*E821*H821*IF(D821="Short",-1,1))</f>
      </c>
      <c r="J821" s="7"/>
      <c r="K821" s="6">
        <f>IF(I821="","",I821-J821)</f>
      </c>
      <c r="L821" s="8"/>
      <c r="M821" s="9">
        <f>IF(OR(K821="",L821="",L821=0),"",K821/L821)</f>
      </c>
      <c r="N821">
        <f>IF(K821="","",IF(K821&gt;0,"Win",IF(K821&lt;0,"Loss","Scratch")))</f>
      </c>
      <c r="O821" s="5"/>
      <c r="P821" s="5"/>
      <c r="Q821" s="5"/>
      <c r="R821" s="5"/>
      <c r="S821" s="10">
        <f>IF(K821="","",SUM(K$2:K821))</f>
      </c>
      <c r="T821" s="10">
        <f>IF(S821="","",MAX(0,MAX(S$2:S821)))</f>
      </c>
      <c r="U821" s="10">
        <f>IF(S821="","",S821-T821)</f>
      </c>
      <c r="V821" s="11">
        <f>IF(U821="","",U821/(Summary!$B$3+T821))</f>
      </c>
    </row>
    <row r="822" spans="1:22" x14ac:dyDescent="0.25">
      <c r="A822" s="4"/>
      <c r="B822" s="4"/>
      <c r="C822" s="5"/>
      <c r="D822" s="5"/>
      <c r="E822" s="5"/>
      <c r="F822" s="5"/>
      <c r="G822" s="5"/>
      <c r="H822" s="5"/>
      <c r="I822" s="6">
        <f>IF(OR(F822="",G822=""),"",(G822-F822)*E822*H822*IF(D822="Short",-1,1))</f>
      </c>
      <c r="J822" s="7"/>
      <c r="K822" s="6">
        <f>IF(I822="","",I822-J822)</f>
      </c>
      <c r="L822" s="8"/>
      <c r="M822" s="9">
        <f>IF(OR(K822="",L822="",L822=0),"",K822/L822)</f>
      </c>
      <c r="N822">
        <f>IF(K822="","",IF(K822&gt;0,"Win",IF(K822&lt;0,"Loss","Scratch")))</f>
      </c>
      <c r="O822" s="5"/>
      <c r="P822" s="5"/>
      <c r="Q822" s="5"/>
      <c r="R822" s="5"/>
      <c r="S822" s="10">
        <f>IF(K822="","",SUM(K$2:K822))</f>
      </c>
      <c r="T822" s="10">
        <f>IF(S822="","",MAX(0,MAX(S$2:S822)))</f>
      </c>
      <c r="U822" s="10">
        <f>IF(S822="","",S822-T822)</f>
      </c>
      <c r="V822" s="11">
        <f>IF(U822="","",U822/(Summary!$B$3+T822))</f>
      </c>
    </row>
    <row r="823" spans="1:22" x14ac:dyDescent="0.25">
      <c r="A823" s="4"/>
      <c r="B823" s="4"/>
      <c r="C823" s="5"/>
      <c r="D823" s="5"/>
      <c r="E823" s="5"/>
      <c r="F823" s="5"/>
      <c r="G823" s="5"/>
      <c r="H823" s="5"/>
      <c r="I823" s="6">
        <f>IF(OR(F823="",G823=""),"",(G823-F823)*E823*H823*IF(D823="Short",-1,1))</f>
      </c>
      <c r="J823" s="7"/>
      <c r="K823" s="6">
        <f>IF(I823="","",I823-J823)</f>
      </c>
      <c r="L823" s="8"/>
      <c r="M823" s="9">
        <f>IF(OR(K823="",L823="",L823=0),"",K823/L823)</f>
      </c>
      <c r="N823">
        <f>IF(K823="","",IF(K823&gt;0,"Win",IF(K823&lt;0,"Loss","Scratch")))</f>
      </c>
      <c r="O823" s="5"/>
      <c r="P823" s="5"/>
      <c r="Q823" s="5"/>
      <c r="R823" s="5"/>
      <c r="S823" s="10">
        <f>IF(K823="","",SUM(K$2:K823))</f>
      </c>
      <c r="T823" s="10">
        <f>IF(S823="","",MAX(0,MAX(S$2:S823)))</f>
      </c>
      <c r="U823" s="10">
        <f>IF(S823="","",S823-T823)</f>
      </c>
      <c r="V823" s="11">
        <f>IF(U823="","",U823/(Summary!$B$3+T823))</f>
      </c>
    </row>
    <row r="824" spans="1:22" x14ac:dyDescent="0.25">
      <c r="A824" s="4"/>
      <c r="B824" s="4"/>
      <c r="C824" s="5"/>
      <c r="D824" s="5"/>
      <c r="E824" s="5"/>
      <c r="F824" s="5"/>
      <c r="G824" s="5"/>
      <c r="H824" s="5"/>
      <c r="I824" s="6">
        <f>IF(OR(F824="",G824=""),"",(G824-F824)*E824*H824*IF(D824="Short",-1,1))</f>
      </c>
      <c r="J824" s="7"/>
      <c r="K824" s="6">
        <f>IF(I824="","",I824-J824)</f>
      </c>
      <c r="L824" s="8"/>
      <c r="M824" s="9">
        <f>IF(OR(K824="",L824="",L824=0),"",K824/L824)</f>
      </c>
      <c r="N824">
        <f>IF(K824="","",IF(K824&gt;0,"Win",IF(K824&lt;0,"Loss","Scratch")))</f>
      </c>
      <c r="O824" s="5"/>
      <c r="P824" s="5"/>
      <c r="Q824" s="5"/>
      <c r="R824" s="5"/>
      <c r="S824" s="10">
        <f>IF(K824="","",SUM(K$2:K824))</f>
      </c>
      <c r="T824" s="10">
        <f>IF(S824="","",MAX(0,MAX(S$2:S824)))</f>
      </c>
      <c r="U824" s="10">
        <f>IF(S824="","",S824-T824)</f>
      </c>
      <c r="V824" s="11">
        <f>IF(U824="","",U824/(Summary!$B$3+T824))</f>
      </c>
    </row>
    <row r="825" spans="1:22" x14ac:dyDescent="0.25">
      <c r="A825" s="4"/>
      <c r="B825" s="4"/>
      <c r="C825" s="5"/>
      <c r="D825" s="5"/>
      <c r="E825" s="5"/>
      <c r="F825" s="5"/>
      <c r="G825" s="5"/>
      <c r="H825" s="5"/>
      <c r="I825" s="6">
        <f>IF(OR(F825="",G825=""),"",(G825-F825)*E825*H825*IF(D825="Short",-1,1))</f>
      </c>
      <c r="J825" s="7"/>
      <c r="K825" s="6">
        <f>IF(I825="","",I825-J825)</f>
      </c>
      <c r="L825" s="8"/>
      <c r="M825" s="9">
        <f>IF(OR(K825="",L825="",L825=0),"",K825/L825)</f>
      </c>
      <c r="N825">
        <f>IF(K825="","",IF(K825&gt;0,"Win",IF(K825&lt;0,"Loss","Scratch")))</f>
      </c>
      <c r="O825" s="5"/>
      <c r="P825" s="5"/>
      <c r="Q825" s="5"/>
      <c r="R825" s="5"/>
      <c r="S825" s="10">
        <f>IF(K825="","",SUM(K$2:K825))</f>
      </c>
      <c r="T825" s="10">
        <f>IF(S825="","",MAX(0,MAX(S$2:S825)))</f>
      </c>
      <c r="U825" s="10">
        <f>IF(S825="","",S825-T825)</f>
      </c>
      <c r="V825" s="11">
        <f>IF(U825="","",U825/(Summary!$B$3+T825))</f>
      </c>
    </row>
    <row r="826" spans="1:22" x14ac:dyDescent="0.25">
      <c r="A826" s="4"/>
      <c r="B826" s="4"/>
      <c r="C826" s="5"/>
      <c r="D826" s="5"/>
      <c r="E826" s="5"/>
      <c r="F826" s="5"/>
      <c r="G826" s="5"/>
      <c r="H826" s="5"/>
      <c r="I826" s="6">
        <f>IF(OR(F826="",G826=""),"",(G826-F826)*E826*H826*IF(D826="Short",-1,1))</f>
      </c>
      <c r="J826" s="7"/>
      <c r="K826" s="6">
        <f>IF(I826="","",I826-J826)</f>
      </c>
      <c r="L826" s="8"/>
      <c r="M826" s="9">
        <f>IF(OR(K826="",L826="",L826=0),"",K826/L826)</f>
      </c>
      <c r="N826">
        <f>IF(K826="","",IF(K826&gt;0,"Win",IF(K826&lt;0,"Loss","Scratch")))</f>
      </c>
      <c r="O826" s="5"/>
      <c r="P826" s="5"/>
      <c r="Q826" s="5"/>
      <c r="R826" s="5"/>
      <c r="S826" s="10">
        <f>IF(K826="","",SUM(K$2:K826))</f>
      </c>
      <c r="T826" s="10">
        <f>IF(S826="","",MAX(0,MAX(S$2:S826)))</f>
      </c>
      <c r="U826" s="10">
        <f>IF(S826="","",S826-T826)</f>
      </c>
      <c r="V826" s="11">
        <f>IF(U826="","",U826/(Summary!$B$3+T826))</f>
      </c>
    </row>
    <row r="827" spans="1:22" x14ac:dyDescent="0.25">
      <c r="A827" s="4"/>
      <c r="B827" s="4"/>
      <c r="C827" s="5"/>
      <c r="D827" s="5"/>
      <c r="E827" s="5"/>
      <c r="F827" s="5"/>
      <c r="G827" s="5"/>
      <c r="H827" s="5"/>
      <c r="I827" s="6">
        <f>IF(OR(F827="",G827=""),"",(G827-F827)*E827*H827*IF(D827="Short",-1,1))</f>
      </c>
      <c r="J827" s="7"/>
      <c r="K827" s="6">
        <f>IF(I827="","",I827-J827)</f>
      </c>
      <c r="L827" s="8"/>
      <c r="M827" s="9">
        <f>IF(OR(K827="",L827="",L827=0),"",K827/L827)</f>
      </c>
      <c r="N827">
        <f>IF(K827="","",IF(K827&gt;0,"Win",IF(K827&lt;0,"Loss","Scratch")))</f>
      </c>
      <c r="O827" s="5"/>
      <c r="P827" s="5"/>
      <c r="Q827" s="5"/>
      <c r="R827" s="5"/>
      <c r="S827" s="10">
        <f>IF(K827="","",SUM(K$2:K827))</f>
      </c>
      <c r="T827" s="10">
        <f>IF(S827="","",MAX(0,MAX(S$2:S827)))</f>
      </c>
      <c r="U827" s="10">
        <f>IF(S827="","",S827-T827)</f>
      </c>
      <c r="V827" s="11">
        <f>IF(U827="","",U827/(Summary!$B$3+T827))</f>
      </c>
    </row>
    <row r="828" spans="1:22" x14ac:dyDescent="0.25">
      <c r="A828" s="4"/>
      <c r="B828" s="4"/>
      <c r="C828" s="5"/>
      <c r="D828" s="5"/>
      <c r="E828" s="5"/>
      <c r="F828" s="5"/>
      <c r="G828" s="5"/>
      <c r="H828" s="5"/>
      <c r="I828" s="6">
        <f>IF(OR(F828="",G828=""),"",(G828-F828)*E828*H828*IF(D828="Short",-1,1))</f>
      </c>
      <c r="J828" s="7"/>
      <c r="K828" s="6">
        <f>IF(I828="","",I828-J828)</f>
      </c>
      <c r="L828" s="8"/>
      <c r="M828" s="9">
        <f>IF(OR(K828="",L828="",L828=0),"",K828/L828)</f>
      </c>
      <c r="N828">
        <f>IF(K828="","",IF(K828&gt;0,"Win",IF(K828&lt;0,"Loss","Scratch")))</f>
      </c>
      <c r="O828" s="5"/>
      <c r="P828" s="5"/>
      <c r="Q828" s="5"/>
      <c r="R828" s="5"/>
      <c r="S828" s="10">
        <f>IF(K828="","",SUM(K$2:K828))</f>
      </c>
      <c r="T828" s="10">
        <f>IF(S828="","",MAX(0,MAX(S$2:S828)))</f>
      </c>
      <c r="U828" s="10">
        <f>IF(S828="","",S828-T828)</f>
      </c>
      <c r="V828" s="11">
        <f>IF(U828="","",U828/(Summary!$B$3+T828))</f>
      </c>
    </row>
    <row r="829" spans="1:22" x14ac:dyDescent="0.25">
      <c r="A829" s="4"/>
      <c r="B829" s="4"/>
      <c r="C829" s="5"/>
      <c r="D829" s="5"/>
      <c r="E829" s="5"/>
      <c r="F829" s="5"/>
      <c r="G829" s="5"/>
      <c r="H829" s="5"/>
      <c r="I829" s="6">
        <f>IF(OR(F829="",G829=""),"",(G829-F829)*E829*H829*IF(D829="Short",-1,1))</f>
      </c>
      <c r="J829" s="7"/>
      <c r="K829" s="6">
        <f>IF(I829="","",I829-J829)</f>
      </c>
      <c r="L829" s="8"/>
      <c r="M829" s="9">
        <f>IF(OR(K829="",L829="",L829=0),"",K829/L829)</f>
      </c>
      <c r="N829">
        <f>IF(K829="","",IF(K829&gt;0,"Win",IF(K829&lt;0,"Loss","Scratch")))</f>
      </c>
      <c r="O829" s="5"/>
      <c r="P829" s="5"/>
      <c r="Q829" s="5"/>
      <c r="R829" s="5"/>
      <c r="S829" s="10">
        <f>IF(K829="","",SUM(K$2:K829))</f>
      </c>
      <c r="T829" s="10">
        <f>IF(S829="","",MAX(0,MAX(S$2:S829)))</f>
      </c>
      <c r="U829" s="10">
        <f>IF(S829="","",S829-T829)</f>
      </c>
      <c r="V829" s="11">
        <f>IF(U829="","",U829/(Summary!$B$3+T829))</f>
      </c>
    </row>
    <row r="830" spans="1:22" x14ac:dyDescent="0.25">
      <c r="A830" s="4"/>
      <c r="B830" s="4"/>
      <c r="C830" s="5"/>
      <c r="D830" s="5"/>
      <c r="E830" s="5"/>
      <c r="F830" s="5"/>
      <c r="G830" s="5"/>
      <c r="H830" s="5"/>
      <c r="I830" s="6">
        <f>IF(OR(F830="",G830=""),"",(G830-F830)*E830*H830*IF(D830="Short",-1,1))</f>
      </c>
      <c r="J830" s="7"/>
      <c r="K830" s="6">
        <f>IF(I830="","",I830-J830)</f>
      </c>
      <c r="L830" s="8"/>
      <c r="M830" s="9">
        <f>IF(OR(K830="",L830="",L830=0),"",K830/L830)</f>
      </c>
      <c r="N830">
        <f>IF(K830="","",IF(K830&gt;0,"Win",IF(K830&lt;0,"Loss","Scratch")))</f>
      </c>
      <c r="O830" s="5"/>
      <c r="P830" s="5"/>
      <c r="Q830" s="5"/>
      <c r="R830" s="5"/>
      <c r="S830" s="10">
        <f>IF(K830="","",SUM(K$2:K830))</f>
      </c>
      <c r="T830" s="10">
        <f>IF(S830="","",MAX(0,MAX(S$2:S830)))</f>
      </c>
      <c r="U830" s="10">
        <f>IF(S830="","",S830-T830)</f>
      </c>
      <c r="V830" s="11">
        <f>IF(U830="","",U830/(Summary!$B$3+T830))</f>
      </c>
    </row>
    <row r="831" spans="1:22" x14ac:dyDescent="0.25">
      <c r="A831" s="4"/>
      <c r="B831" s="4"/>
      <c r="C831" s="5"/>
      <c r="D831" s="5"/>
      <c r="E831" s="5"/>
      <c r="F831" s="5"/>
      <c r="G831" s="5"/>
      <c r="H831" s="5"/>
      <c r="I831" s="6">
        <f>IF(OR(F831="",G831=""),"",(G831-F831)*E831*H831*IF(D831="Short",-1,1))</f>
      </c>
      <c r="J831" s="7"/>
      <c r="K831" s="6">
        <f>IF(I831="","",I831-J831)</f>
      </c>
      <c r="L831" s="8"/>
      <c r="M831" s="9">
        <f>IF(OR(K831="",L831="",L831=0),"",K831/L831)</f>
      </c>
      <c r="N831">
        <f>IF(K831="","",IF(K831&gt;0,"Win",IF(K831&lt;0,"Loss","Scratch")))</f>
      </c>
      <c r="O831" s="5"/>
      <c r="P831" s="5"/>
      <c r="Q831" s="5"/>
      <c r="R831" s="5"/>
      <c r="S831" s="10">
        <f>IF(K831="","",SUM(K$2:K831))</f>
      </c>
      <c r="T831" s="10">
        <f>IF(S831="","",MAX(0,MAX(S$2:S831)))</f>
      </c>
      <c r="U831" s="10">
        <f>IF(S831="","",S831-T831)</f>
      </c>
      <c r="V831" s="11">
        <f>IF(U831="","",U831/(Summary!$B$3+T831))</f>
      </c>
    </row>
    <row r="832" spans="1:22" x14ac:dyDescent="0.25">
      <c r="A832" s="4"/>
      <c r="B832" s="4"/>
      <c r="C832" s="5"/>
      <c r="D832" s="5"/>
      <c r="E832" s="5"/>
      <c r="F832" s="5"/>
      <c r="G832" s="5"/>
      <c r="H832" s="5"/>
      <c r="I832" s="6">
        <f>IF(OR(F832="",G832=""),"",(G832-F832)*E832*H832*IF(D832="Short",-1,1))</f>
      </c>
      <c r="J832" s="7"/>
      <c r="K832" s="6">
        <f>IF(I832="","",I832-J832)</f>
      </c>
      <c r="L832" s="8"/>
      <c r="M832" s="9">
        <f>IF(OR(K832="",L832="",L832=0),"",K832/L832)</f>
      </c>
      <c r="N832">
        <f>IF(K832="","",IF(K832&gt;0,"Win",IF(K832&lt;0,"Loss","Scratch")))</f>
      </c>
      <c r="O832" s="5"/>
      <c r="P832" s="5"/>
      <c r="Q832" s="5"/>
      <c r="R832" s="5"/>
      <c r="S832" s="10">
        <f>IF(K832="","",SUM(K$2:K832))</f>
      </c>
      <c r="T832" s="10">
        <f>IF(S832="","",MAX(0,MAX(S$2:S832)))</f>
      </c>
      <c r="U832" s="10">
        <f>IF(S832="","",S832-T832)</f>
      </c>
      <c r="V832" s="11">
        <f>IF(U832="","",U832/(Summary!$B$3+T832))</f>
      </c>
    </row>
    <row r="833" spans="1:22" x14ac:dyDescent="0.25">
      <c r="A833" s="4"/>
      <c r="B833" s="4"/>
      <c r="C833" s="5"/>
      <c r="D833" s="5"/>
      <c r="E833" s="5"/>
      <c r="F833" s="5"/>
      <c r="G833" s="5"/>
      <c r="H833" s="5"/>
      <c r="I833" s="6">
        <f>IF(OR(F833="",G833=""),"",(G833-F833)*E833*H833*IF(D833="Short",-1,1))</f>
      </c>
      <c r="J833" s="7"/>
      <c r="K833" s="6">
        <f>IF(I833="","",I833-J833)</f>
      </c>
      <c r="L833" s="8"/>
      <c r="M833" s="9">
        <f>IF(OR(K833="",L833="",L833=0),"",K833/L833)</f>
      </c>
      <c r="N833">
        <f>IF(K833="","",IF(K833&gt;0,"Win",IF(K833&lt;0,"Loss","Scratch")))</f>
      </c>
      <c r="O833" s="5"/>
      <c r="P833" s="5"/>
      <c r="Q833" s="5"/>
      <c r="R833" s="5"/>
      <c r="S833" s="10">
        <f>IF(K833="","",SUM(K$2:K833))</f>
      </c>
      <c r="T833" s="10">
        <f>IF(S833="","",MAX(0,MAX(S$2:S833)))</f>
      </c>
      <c r="U833" s="10">
        <f>IF(S833="","",S833-T833)</f>
      </c>
      <c r="V833" s="11">
        <f>IF(U833="","",U833/(Summary!$B$3+T833))</f>
      </c>
    </row>
    <row r="834" spans="1:22" x14ac:dyDescent="0.25">
      <c r="A834" s="4"/>
      <c r="B834" s="4"/>
      <c r="C834" s="5"/>
      <c r="D834" s="5"/>
      <c r="E834" s="5"/>
      <c r="F834" s="5"/>
      <c r="G834" s="5"/>
      <c r="H834" s="5"/>
      <c r="I834" s="6">
        <f>IF(OR(F834="",G834=""),"",(G834-F834)*E834*H834*IF(D834="Short",-1,1))</f>
      </c>
      <c r="J834" s="7"/>
      <c r="K834" s="6">
        <f>IF(I834="","",I834-J834)</f>
      </c>
      <c r="L834" s="8"/>
      <c r="M834" s="9">
        <f>IF(OR(K834="",L834="",L834=0),"",K834/L834)</f>
      </c>
      <c r="N834">
        <f>IF(K834="","",IF(K834&gt;0,"Win",IF(K834&lt;0,"Loss","Scratch")))</f>
      </c>
      <c r="O834" s="5"/>
      <c r="P834" s="5"/>
      <c r="Q834" s="5"/>
      <c r="R834" s="5"/>
      <c r="S834" s="10">
        <f>IF(K834="","",SUM(K$2:K834))</f>
      </c>
      <c r="T834" s="10">
        <f>IF(S834="","",MAX(0,MAX(S$2:S834)))</f>
      </c>
      <c r="U834" s="10">
        <f>IF(S834="","",S834-T834)</f>
      </c>
      <c r="V834" s="11">
        <f>IF(U834="","",U834/(Summary!$B$3+T834))</f>
      </c>
    </row>
    <row r="835" spans="1:22" x14ac:dyDescent="0.25">
      <c r="A835" s="4"/>
      <c r="B835" s="4"/>
      <c r="C835" s="5"/>
      <c r="D835" s="5"/>
      <c r="E835" s="5"/>
      <c r="F835" s="5"/>
      <c r="G835" s="5"/>
      <c r="H835" s="5"/>
      <c r="I835" s="6">
        <f>IF(OR(F835="",G835=""),"",(G835-F835)*E835*H835*IF(D835="Short",-1,1))</f>
      </c>
      <c r="J835" s="7"/>
      <c r="K835" s="6">
        <f>IF(I835="","",I835-J835)</f>
      </c>
      <c r="L835" s="8"/>
      <c r="M835" s="9">
        <f>IF(OR(K835="",L835="",L835=0),"",K835/L835)</f>
      </c>
      <c r="N835">
        <f>IF(K835="","",IF(K835&gt;0,"Win",IF(K835&lt;0,"Loss","Scratch")))</f>
      </c>
      <c r="O835" s="5"/>
      <c r="P835" s="5"/>
      <c r="Q835" s="5"/>
      <c r="R835" s="5"/>
      <c r="S835" s="10">
        <f>IF(K835="","",SUM(K$2:K835))</f>
      </c>
      <c r="T835" s="10">
        <f>IF(S835="","",MAX(0,MAX(S$2:S835)))</f>
      </c>
      <c r="U835" s="10">
        <f>IF(S835="","",S835-T835)</f>
      </c>
      <c r="V835" s="11">
        <f>IF(U835="","",U835/(Summary!$B$3+T835))</f>
      </c>
    </row>
    <row r="836" spans="1:22" x14ac:dyDescent="0.25">
      <c r="A836" s="4"/>
      <c r="B836" s="4"/>
      <c r="C836" s="5"/>
      <c r="D836" s="5"/>
      <c r="E836" s="5"/>
      <c r="F836" s="5"/>
      <c r="G836" s="5"/>
      <c r="H836" s="5"/>
      <c r="I836" s="6">
        <f>IF(OR(F836="",G836=""),"",(G836-F836)*E836*H836*IF(D836="Short",-1,1))</f>
      </c>
      <c r="J836" s="7"/>
      <c r="K836" s="6">
        <f>IF(I836="","",I836-J836)</f>
      </c>
      <c r="L836" s="8"/>
      <c r="M836" s="9">
        <f>IF(OR(K836="",L836="",L836=0),"",K836/L836)</f>
      </c>
      <c r="N836">
        <f>IF(K836="","",IF(K836&gt;0,"Win",IF(K836&lt;0,"Loss","Scratch")))</f>
      </c>
      <c r="O836" s="5"/>
      <c r="P836" s="5"/>
      <c r="Q836" s="5"/>
      <c r="R836" s="5"/>
      <c r="S836" s="10">
        <f>IF(K836="","",SUM(K$2:K836))</f>
      </c>
      <c r="T836" s="10">
        <f>IF(S836="","",MAX(0,MAX(S$2:S836)))</f>
      </c>
      <c r="U836" s="10">
        <f>IF(S836="","",S836-T836)</f>
      </c>
      <c r="V836" s="11">
        <f>IF(U836="","",U836/(Summary!$B$3+T836))</f>
      </c>
    </row>
    <row r="837" spans="1:22" x14ac:dyDescent="0.25">
      <c r="A837" s="4"/>
      <c r="B837" s="4"/>
      <c r="C837" s="5"/>
      <c r="D837" s="5"/>
      <c r="E837" s="5"/>
      <c r="F837" s="5"/>
      <c r="G837" s="5"/>
      <c r="H837" s="5"/>
      <c r="I837" s="6">
        <f>IF(OR(F837="",G837=""),"",(G837-F837)*E837*H837*IF(D837="Short",-1,1))</f>
      </c>
      <c r="J837" s="7"/>
      <c r="K837" s="6">
        <f>IF(I837="","",I837-J837)</f>
      </c>
      <c r="L837" s="8"/>
      <c r="M837" s="9">
        <f>IF(OR(K837="",L837="",L837=0),"",K837/L837)</f>
      </c>
      <c r="N837">
        <f>IF(K837="","",IF(K837&gt;0,"Win",IF(K837&lt;0,"Loss","Scratch")))</f>
      </c>
      <c r="O837" s="5"/>
      <c r="P837" s="5"/>
      <c r="Q837" s="5"/>
      <c r="R837" s="5"/>
      <c r="S837" s="10">
        <f>IF(K837="","",SUM(K$2:K837))</f>
      </c>
      <c r="T837" s="10">
        <f>IF(S837="","",MAX(0,MAX(S$2:S837)))</f>
      </c>
      <c r="U837" s="10">
        <f>IF(S837="","",S837-T837)</f>
      </c>
      <c r="V837" s="11">
        <f>IF(U837="","",U837/(Summary!$B$3+T837))</f>
      </c>
    </row>
    <row r="838" spans="1:22" x14ac:dyDescent="0.25">
      <c r="A838" s="4"/>
      <c r="B838" s="4"/>
      <c r="C838" s="5"/>
      <c r="D838" s="5"/>
      <c r="E838" s="5"/>
      <c r="F838" s="5"/>
      <c r="G838" s="5"/>
      <c r="H838" s="5"/>
      <c r="I838" s="6">
        <f>IF(OR(F838="",G838=""),"",(G838-F838)*E838*H838*IF(D838="Short",-1,1))</f>
      </c>
      <c r="J838" s="7"/>
      <c r="K838" s="6">
        <f>IF(I838="","",I838-J838)</f>
      </c>
      <c r="L838" s="8"/>
      <c r="M838" s="9">
        <f>IF(OR(K838="",L838="",L838=0),"",K838/L838)</f>
      </c>
      <c r="N838">
        <f>IF(K838="","",IF(K838&gt;0,"Win",IF(K838&lt;0,"Loss","Scratch")))</f>
      </c>
      <c r="O838" s="5"/>
      <c r="P838" s="5"/>
      <c r="Q838" s="5"/>
      <c r="R838" s="5"/>
      <c r="S838" s="10">
        <f>IF(K838="","",SUM(K$2:K838))</f>
      </c>
      <c r="T838" s="10">
        <f>IF(S838="","",MAX(0,MAX(S$2:S838)))</f>
      </c>
      <c r="U838" s="10">
        <f>IF(S838="","",S838-T838)</f>
      </c>
      <c r="V838" s="11">
        <f>IF(U838="","",U838/(Summary!$B$3+T838))</f>
      </c>
    </row>
    <row r="839" spans="1:22" x14ac:dyDescent="0.25">
      <c r="A839" s="4"/>
      <c r="B839" s="4"/>
      <c r="C839" s="5"/>
      <c r="D839" s="5"/>
      <c r="E839" s="5"/>
      <c r="F839" s="5"/>
      <c r="G839" s="5"/>
      <c r="H839" s="5"/>
      <c r="I839" s="6">
        <f>IF(OR(F839="",G839=""),"",(G839-F839)*E839*H839*IF(D839="Short",-1,1))</f>
      </c>
      <c r="J839" s="7"/>
      <c r="K839" s="6">
        <f>IF(I839="","",I839-J839)</f>
      </c>
      <c r="L839" s="8"/>
      <c r="M839" s="9">
        <f>IF(OR(K839="",L839="",L839=0),"",K839/L839)</f>
      </c>
      <c r="N839">
        <f>IF(K839="","",IF(K839&gt;0,"Win",IF(K839&lt;0,"Loss","Scratch")))</f>
      </c>
      <c r="O839" s="5"/>
      <c r="P839" s="5"/>
      <c r="Q839" s="5"/>
      <c r="R839" s="5"/>
      <c r="S839" s="10">
        <f>IF(K839="","",SUM(K$2:K839))</f>
      </c>
      <c r="T839" s="10">
        <f>IF(S839="","",MAX(0,MAX(S$2:S839)))</f>
      </c>
      <c r="U839" s="10">
        <f>IF(S839="","",S839-T839)</f>
      </c>
      <c r="V839" s="11">
        <f>IF(U839="","",U839/(Summary!$B$3+T839))</f>
      </c>
    </row>
    <row r="840" spans="1:22" x14ac:dyDescent="0.25">
      <c r="A840" s="4"/>
      <c r="B840" s="4"/>
      <c r="C840" s="5"/>
      <c r="D840" s="5"/>
      <c r="E840" s="5"/>
      <c r="F840" s="5"/>
      <c r="G840" s="5"/>
      <c r="H840" s="5"/>
      <c r="I840" s="6">
        <f>IF(OR(F840="",G840=""),"",(G840-F840)*E840*H840*IF(D840="Short",-1,1))</f>
      </c>
      <c r="J840" s="7"/>
      <c r="K840" s="6">
        <f>IF(I840="","",I840-J840)</f>
      </c>
      <c r="L840" s="8"/>
      <c r="M840" s="9">
        <f>IF(OR(K840="",L840="",L840=0),"",K840/L840)</f>
      </c>
      <c r="N840">
        <f>IF(K840="","",IF(K840&gt;0,"Win",IF(K840&lt;0,"Loss","Scratch")))</f>
      </c>
      <c r="O840" s="5"/>
      <c r="P840" s="5"/>
      <c r="Q840" s="5"/>
      <c r="R840" s="5"/>
      <c r="S840" s="10">
        <f>IF(K840="","",SUM(K$2:K840))</f>
      </c>
      <c r="T840" s="10">
        <f>IF(S840="","",MAX(0,MAX(S$2:S840)))</f>
      </c>
      <c r="U840" s="10">
        <f>IF(S840="","",S840-T840)</f>
      </c>
      <c r="V840" s="11">
        <f>IF(U840="","",U840/(Summary!$B$3+T840))</f>
      </c>
    </row>
    <row r="841" spans="1:22" x14ac:dyDescent="0.25">
      <c r="A841" s="4"/>
      <c r="B841" s="4"/>
      <c r="C841" s="5"/>
      <c r="D841" s="5"/>
      <c r="E841" s="5"/>
      <c r="F841" s="5"/>
      <c r="G841" s="5"/>
      <c r="H841" s="5"/>
      <c r="I841" s="6">
        <f>IF(OR(F841="",G841=""),"",(G841-F841)*E841*H841*IF(D841="Short",-1,1))</f>
      </c>
      <c r="J841" s="7"/>
      <c r="K841" s="6">
        <f>IF(I841="","",I841-J841)</f>
      </c>
      <c r="L841" s="8"/>
      <c r="M841" s="9">
        <f>IF(OR(K841="",L841="",L841=0),"",K841/L841)</f>
      </c>
      <c r="N841">
        <f>IF(K841="","",IF(K841&gt;0,"Win",IF(K841&lt;0,"Loss","Scratch")))</f>
      </c>
      <c r="O841" s="5"/>
      <c r="P841" s="5"/>
      <c r="Q841" s="5"/>
      <c r="R841" s="5"/>
      <c r="S841" s="10">
        <f>IF(K841="","",SUM(K$2:K841))</f>
      </c>
      <c r="T841" s="10">
        <f>IF(S841="","",MAX(0,MAX(S$2:S841)))</f>
      </c>
      <c r="U841" s="10">
        <f>IF(S841="","",S841-T841)</f>
      </c>
      <c r="V841" s="11">
        <f>IF(U841="","",U841/(Summary!$B$3+T841))</f>
      </c>
    </row>
    <row r="842" spans="1:22" x14ac:dyDescent="0.25">
      <c r="A842" s="4"/>
      <c r="B842" s="4"/>
      <c r="C842" s="5"/>
      <c r="D842" s="5"/>
      <c r="E842" s="5"/>
      <c r="F842" s="5"/>
      <c r="G842" s="5"/>
      <c r="H842" s="5"/>
      <c r="I842" s="6">
        <f>IF(OR(F842="",G842=""),"",(G842-F842)*E842*H842*IF(D842="Short",-1,1))</f>
      </c>
      <c r="J842" s="7"/>
      <c r="K842" s="6">
        <f>IF(I842="","",I842-J842)</f>
      </c>
      <c r="L842" s="8"/>
      <c r="M842" s="9">
        <f>IF(OR(K842="",L842="",L842=0),"",K842/L842)</f>
      </c>
      <c r="N842">
        <f>IF(K842="","",IF(K842&gt;0,"Win",IF(K842&lt;0,"Loss","Scratch")))</f>
      </c>
      <c r="O842" s="5"/>
      <c r="P842" s="5"/>
      <c r="Q842" s="5"/>
      <c r="R842" s="5"/>
      <c r="S842" s="10">
        <f>IF(K842="","",SUM(K$2:K842))</f>
      </c>
      <c r="T842" s="10">
        <f>IF(S842="","",MAX(0,MAX(S$2:S842)))</f>
      </c>
      <c r="U842" s="10">
        <f>IF(S842="","",S842-T842)</f>
      </c>
      <c r="V842" s="11">
        <f>IF(U842="","",U842/(Summary!$B$3+T842))</f>
      </c>
    </row>
    <row r="843" spans="1:22" x14ac:dyDescent="0.25">
      <c r="A843" s="4"/>
      <c r="B843" s="4"/>
      <c r="C843" s="5"/>
      <c r="D843" s="5"/>
      <c r="E843" s="5"/>
      <c r="F843" s="5"/>
      <c r="G843" s="5"/>
      <c r="H843" s="5"/>
      <c r="I843" s="6">
        <f>IF(OR(F843="",G843=""),"",(G843-F843)*E843*H843*IF(D843="Short",-1,1))</f>
      </c>
      <c r="J843" s="7"/>
      <c r="K843" s="6">
        <f>IF(I843="","",I843-J843)</f>
      </c>
      <c r="L843" s="8"/>
      <c r="M843" s="9">
        <f>IF(OR(K843="",L843="",L843=0),"",K843/L843)</f>
      </c>
      <c r="N843">
        <f>IF(K843="","",IF(K843&gt;0,"Win",IF(K843&lt;0,"Loss","Scratch")))</f>
      </c>
      <c r="O843" s="5"/>
      <c r="P843" s="5"/>
      <c r="Q843" s="5"/>
      <c r="R843" s="5"/>
      <c r="S843" s="10">
        <f>IF(K843="","",SUM(K$2:K843))</f>
      </c>
      <c r="T843" s="10">
        <f>IF(S843="","",MAX(0,MAX(S$2:S843)))</f>
      </c>
      <c r="U843" s="10">
        <f>IF(S843="","",S843-T843)</f>
      </c>
      <c r="V843" s="11">
        <f>IF(U843="","",U843/(Summary!$B$3+T843))</f>
      </c>
    </row>
    <row r="844" spans="1:22" x14ac:dyDescent="0.25">
      <c r="A844" s="4"/>
      <c r="B844" s="4"/>
      <c r="C844" s="5"/>
      <c r="D844" s="5"/>
      <c r="E844" s="5"/>
      <c r="F844" s="5"/>
      <c r="G844" s="5"/>
      <c r="H844" s="5"/>
      <c r="I844" s="6">
        <f>IF(OR(F844="",G844=""),"",(G844-F844)*E844*H844*IF(D844="Short",-1,1))</f>
      </c>
      <c r="J844" s="7"/>
      <c r="K844" s="6">
        <f>IF(I844="","",I844-J844)</f>
      </c>
      <c r="L844" s="8"/>
      <c r="M844" s="9">
        <f>IF(OR(K844="",L844="",L844=0),"",K844/L844)</f>
      </c>
      <c r="N844">
        <f>IF(K844="","",IF(K844&gt;0,"Win",IF(K844&lt;0,"Loss","Scratch")))</f>
      </c>
      <c r="O844" s="5"/>
      <c r="P844" s="5"/>
      <c r="Q844" s="5"/>
      <c r="R844" s="5"/>
      <c r="S844" s="10">
        <f>IF(K844="","",SUM(K$2:K844))</f>
      </c>
      <c r="T844" s="10">
        <f>IF(S844="","",MAX(0,MAX(S$2:S844)))</f>
      </c>
      <c r="U844" s="10">
        <f>IF(S844="","",S844-T844)</f>
      </c>
      <c r="V844" s="11">
        <f>IF(U844="","",U844/(Summary!$B$3+T844))</f>
      </c>
    </row>
    <row r="845" spans="1:22" x14ac:dyDescent="0.25">
      <c r="A845" s="4"/>
      <c r="B845" s="4"/>
      <c r="C845" s="5"/>
      <c r="D845" s="5"/>
      <c r="E845" s="5"/>
      <c r="F845" s="5"/>
      <c r="G845" s="5"/>
      <c r="H845" s="5"/>
      <c r="I845" s="6">
        <f>IF(OR(F845="",G845=""),"",(G845-F845)*E845*H845*IF(D845="Short",-1,1))</f>
      </c>
      <c r="J845" s="7"/>
      <c r="K845" s="6">
        <f>IF(I845="","",I845-J845)</f>
      </c>
      <c r="L845" s="8"/>
      <c r="M845" s="9">
        <f>IF(OR(K845="",L845="",L845=0),"",K845/L845)</f>
      </c>
      <c r="N845">
        <f>IF(K845="","",IF(K845&gt;0,"Win",IF(K845&lt;0,"Loss","Scratch")))</f>
      </c>
      <c r="O845" s="5"/>
      <c r="P845" s="5"/>
      <c r="Q845" s="5"/>
      <c r="R845" s="5"/>
      <c r="S845" s="10">
        <f>IF(K845="","",SUM(K$2:K845))</f>
      </c>
      <c r="T845" s="10">
        <f>IF(S845="","",MAX(0,MAX(S$2:S845)))</f>
      </c>
      <c r="U845" s="10">
        <f>IF(S845="","",S845-T845)</f>
      </c>
      <c r="V845" s="11">
        <f>IF(U845="","",U845/(Summary!$B$3+T845))</f>
      </c>
    </row>
    <row r="846" spans="1:22" x14ac:dyDescent="0.25">
      <c r="A846" s="4"/>
      <c r="B846" s="4"/>
      <c r="C846" s="5"/>
      <c r="D846" s="5"/>
      <c r="E846" s="5"/>
      <c r="F846" s="5"/>
      <c r="G846" s="5"/>
      <c r="H846" s="5"/>
      <c r="I846" s="6">
        <f>IF(OR(F846="",G846=""),"",(G846-F846)*E846*H846*IF(D846="Short",-1,1))</f>
      </c>
      <c r="J846" s="7"/>
      <c r="K846" s="6">
        <f>IF(I846="","",I846-J846)</f>
      </c>
      <c r="L846" s="8"/>
      <c r="M846" s="9">
        <f>IF(OR(K846="",L846="",L846=0),"",K846/L846)</f>
      </c>
      <c r="N846">
        <f>IF(K846="","",IF(K846&gt;0,"Win",IF(K846&lt;0,"Loss","Scratch")))</f>
      </c>
      <c r="O846" s="5"/>
      <c r="P846" s="5"/>
      <c r="Q846" s="5"/>
      <c r="R846" s="5"/>
      <c r="S846" s="10">
        <f>IF(K846="","",SUM(K$2:K846))</f>
      </c>
      <c r="T846" s="10">
        <f>IF(S846="","",MAX(0,MAX(S$2:S846)))</f>
      </c>
      <c r="U846" s="10">
        <f>IF(S846="","",S846-T846)</f>
      </c>
      <c r="V846" s="11">
        <f>IF(U846="","",U846/(Summary!$B$3+T846))</f>
      </c>
    </row>
    <row r="847" spans="1:22" x14ac:dyDescent="0.25">
      <c r="A847" s="4"/>
      <c r="B847" s="4"/>
      <c r="C847" s="5"/>
      <c r="D847" s="5"/>
      <c r="E847" s="5"/>
      <c r="F847" s="5"/>
      <c r="G847" s="5"/>
      <c r="H847" s="5"/>
      <c r="I847" s="6">
        <f>IF(OR(F847="",G847=""),"",(G847-F847)*E847*H847*IF(D847="Short",-1,1))</f>
      </c>
      <c r="J847" s="7"/>
      <c r="K847" s="6">
        <f>IF(I847="","",I847-J847)</f>
      </c>
      <c r="L847" s="8"/>
      <c r="M847" s="9">
        <f>IF(OR(K847="",L847="",L847=0),"",K847/L847)</f>
      </c>
      <c r="N847">
        <f>IF(K847="","",IF(K847&gt;0,"Win",IF(K847&lt;0,"Loss","Scratch")))</f>
      </c>
      <c r="O847" s="5"/>
      <c r="P847" s="5"/>
      <c r="Q847" s="5"/>
      <c r="R847" s="5"/>
      <c r="S847" s="10">
        <f>IF(K847="","",SUM(K$2:K847))</f>
      </c>
      <c r="T847" s="10">
        <f>IF(S847="","",MAX(0,MAX(S$2:S847)))</f>
      </c>
      <c r="U847" s="10">
        <f>IF(S847="","",S847-T847)</f>
      </c>
      <c r="V847" s="11">
        <f>IF(U847="","",U847/(Summary!$B$3+T847))</f>
      </c>
    </row>
    <row r="848" spans="1:22" x14ac:dyDescent="0.25">
      <c r="A848" s="4"/>
      <c r="B848" s="4"/>
      <c r="C848" s="5"/>
      <c r="D848" s="5"/>
      <c r="E848" s="5"/>
      <c r="F848" s="5"/>
      <c r="G848" s="5"/>
      <c r="H848" s="5"/>
      <c r="I848" s="6">
        <f>IF(OR(F848="",G848=""),"",(G848-F848)*E848*H848*IF(D848="Short",-1,1))</f>
      </c>
      <c r="J848" s="7"/>
      <c r="K848" s="6">
        <f>IF(I848="","",I848-J848)</f>
      </c>
      <c r="L848" s="8"/>
      <c r="M848" s="9">
        <f>IF(OR(K848="",L848="",L848=0),"",K848/L848)</f>
      </c>
      <c r="N848">
        <f>IF(K848="","",IF(K848&gt;0,"Win",IF(K848&lt;0,"Loss","Scratch")))</f>
      </c>
      <c r="O848" s="5"/>
      <c r="P848" s="5"/>
      <c r="Q848" s="5"/>
      <c r="R848" s="5"/>
      <c r="S848" s="10">
        <f>IF(K848="","",SUM(K$2:K848))</f>
      </c>
      <c r="T848" s="10">
        <f>IF(S848="","",MAX(0,MAX(S$2:S848)))</f>
      </c>
      <c r="U848" s="10">
        <f>IF(S848="","",S848-T848)</f>
      </c>
      <c r="V848" s="11">
        <f>IF(U848="","",U848/(Summary!$B$3+T848))</f>
      </c>
    </row>
    <row r="849" spans="1:22" x14ac:dyDescent="0.25">
      <c r="A849" s="4"/>
      <c r="B849" s="4"/>
      <c r="C849" s="5"/>
      <c r="D849" s="5"/>
      <c r="E849" s="5"/>
      <c r="F849" s="5"/>
      <c r="G849" s="5"/>
      <c r="H849" s="5"/>
      <c r="I849" s="6">
        <f>IF(OR(F849="",G849=""),"",(G849-F849)*E849*H849*IF(D849="Short",-1,1))</f>
      </c>
      <c r="J849" s="7"/>
      <c r="K849" s="6">
        <f>IF(I849="","",I849-J849)</f>
      </c>
      <c r="L849" s="8"/>
      <c r="M849" s="9">
        <f>IF(OR(K849="",L849="",L849=0),"",K849/L849)</f>
      </c>
      <c r="N849">
        <f>IF(K849="","",IF(K849&gt;0,"Win",IF(K849&lt;0,"Loss","Scratch")))</f>
      </c>
      <c r="O849" s="5"/>
      <c r="P849" s="5"/>
      <c r="Q849" s="5"/>
      <c r="R849" s="5"/>
      <c r="S849" s="10">
        <f>IF(K849="","",SUM(K$2:K849))</f>
      </c>
      <c r="T849" s="10">
        <f>IF(S849="","",MAX(0,MAX(S$2:S849)))</f>
      </c>
      <c r="U849" s="10">
        <f>IF(S849="","",S849-T849)</f>
      </c>
      <c r="V849" s="11">
        <f>IF(U849="","",U849/(Summary!$B$3+T849))</f>
      </c>
    </row>
    <row r="850" spans="1:22" x14ac:dyDescent="0.25">
      <c r="A850" s="4"/>
      <c r="B850" s="4"/>
      <c r="C850" s="5"/>
      <c r="D850" s="5"/>
      <c r="E850" s="5"/>
      <c r="F850" s="5"/>
      <c r="G850" s="5"/>
      <c r="H850" s="5"/>
      <c r="I850" s="6">
        <f>IF(OR(F850="",G850=""),"",(G850-F850)*E850*H850*IF(D850="Short",-1,1))</f>
      </c>
      <c r="J850" s="7"/>
      <c r="K850" s="6">
        <f>IF(I850="","",I850-J850)</f>
      </c>
      <c r="L850" s="8"/>
      <c r="M850" s="9">
        <f>IF(OR(K850="",L850="",L850=0),"",K850/L850)</f>
      </c>
      <c r="N850">
        <f>IF(K850="","",IF(K850&gt;0,"Win",IF(K850&lt;0,"Loss","Scratch")))</f>
      </c>
      <c r="O850" s="5"/>
      <c r="P850" s="5"/>
      <c r="Q850" s="5"/>
      <c r="R850" s="5"/>
      <c r="S850" s="10">
        <f>IF(K850="","",SUM(K$2:K850))</f>
      </c>
      <c r="T850" s="10">
        <f>IF(S850="","",MAX(0,MAX(S$2:S850)))</f>
      </c>
      <c r="U850" s="10">
        <f>IF(S850="","",S850-T850)</f>
      </c>
      <c r="V850" s="11">
        <f>IF(U850="","",U850/(Summary!$B$3+T850))</f>
      </c>
    </row>
    <row r="851" spans="1:22" x14ac:dyDescent="0.25">
      <c r="A851" s="4"/>
      <c r="B851" s="4"/>
      <c r="C851" s="5"/>
      <c r="D851" s="5"/>
      <c r="E851" s="5"/>
      <c r="F851" s="5"/>
      <c r="G851" s="5"/>
      <c r="H851" s="5"/>
      <c r="I851" s="6">
        <f>IF(OR(F851="",G851=""),"",(G851-F851)*E851*H851*IF(D851="Short",-1,1))</f>
      </c>
      <c r="J851" s="7"/>
      <c r="K851" s="6">
        <f>IF(I851="","",I851-J851)</f>
      </c>
      <c r="L851" s="8"/>
      <c r="M851" s="9">
        <f>IF(OR(K851="",L851="",L851=0),"",K851/L851)</f>
      </c>
      <c r="N851">
        <f>IF(K851="","",IF(K851&gt;0,"Win",IF(K851&lt;0,"Loss","Scratch")))</f>
      </c>
      <c r="O851" s="5"/>
      <c r="P851" s="5"/>
      <c r="Q851" s="5"/>
      <c r="R851" s="5"/>
      <c r="S851" s="10">
        <f>IF(K851="","",SUM(K$2:K851))</f>
      </c>
      <c r="T851" s="10">
        <f>IF(S851="","",MAX(0,MAX(S$2:S851)))</f>
      </c>
      <c r="U851" s="10">
        <f>IF(S851="","",S851-T851)</f>
      </c>
      <c r="V851" s="11">
        <f>IF(U851="","",U851/(Summary!$B$3+T851))</f>
      </c>
    </row>
    <row r="852" spans="1:22" x14ac:dyDescent="0.25">
      <c r="A852" s="4"/>
      <c r="B852" s="4"/>
      <c r="C852" s="5"/>
      <c r="D852" s="5"/>
      <c r="E852" s="5"/>
      <c r="F852" s="5"/>
      <c r="G852" s="5"/>
      <c r="H852" s="5"/>
      <c r="I852" s="6">
        <f>IF(OR(F852="",G852=""),"",(G852-F852)*E852*H852*IF(D852="Short",-1,1))</f>
      </c>
      <c r="J852" s="7"/>
      <c r="K852" s="6">
        <f>IF(I852="","",I852-J852)</f>
      </c>
      <c r="L852" s="8"/>
      <c r="M852" s="9">
        <f>IF(OR(K852="",L852="",L852=0),"",K852/L852)</f>
      </c>
      <c r="N852">
        <f>IF(K852="","",IF(K852&gt;0,"Win",IF(K852&lt;0,"Loss","Scratch")))</f>
      </c>
      <c r="O852" s="5"/>
      <c r="P852" s="5"/>
      <c r="Q852" s="5"/>
      <c r="R852" s="5"/>
      <c r="S852" s="10">
        <f>IF(K852="","",SUM(K$2:K852))</f>
      </c>
      <c r="T852" s="10">
        <f>IF(S852="","",MAX(0,MAX(S$2:S852)))</f>
      </c>
      <c r="U852" s="10">
        <f>IF(S852="","",S852-T852)</f>
      </c>
      <c r="V852" s="11">
        <f>IF(U852="","",U852/(Summary!$B$3+T852))</f>
      </c>
    </row>
    <row r="853" spans="1:22" x14ac:dyDescent="0.25">
      <c r="A853" s="4"/>
      <c r="B853" s="4"/>
      <c r="C853" s="5"/>
      <c r="D853" s="5"/>
      <c r="E853" s="5"/>
      <c r="F853" s="5"/>
      <c r="G853" s="5"/>
      <c r="H853" s="5"/>
      <c r="I853" s="6">
        <f>IF(OR(F853="",G853=""),"",(G853-F853)*E853*H853*IF(D853="Short",-1,1))</f>
      </c>
      <c r="J853" s="7"/>
      <c r="K853" s="6">
        <f>IF(I853="","",I853-J853)</f>
      </c>
      <c r="L853" s="8"/>
      <c r="M853" s="9">
        <f>IF(OR(K853="",L853="",L853=0),"",K853/L853)</f>
      </c>
      <c r="N853">
        <f>IF(K853="","",IF(K853&gt;0,"Win",IF(K853&lt;0,"Loss","Scratch")))</f>
      </c>
      <c r="O853" s="5"/>
      <c r="P853" s="5"/>
      <c r="Q853" s="5"/>
      <c r="R853" s="5"/>
      <c r="S853" s="10">
        <f>IF(K853="","",SUM(K$2:K853))</f>
      </c>
      <c r="T853" s="10">
        <f>IF(S853="","",MAX(0,MAX(S$2:S853)))</f>
      </c>
      <c r="U853" s="10">
        <f>IF(S853="","",S853-T853)</f>
      </c>
      <c r="V853" s="11">
        <f>IF(U853="","",U853/(Summary!$B$3+T853))</f>
      </c>
    </row>
    <row r="854" spans="1:22" x14ac:dyDescent="0.25">
      <c r="A854" s="4"/>
      <c r="B854" s="4"/>
      <c r="C854" s="5"/>
      <c r="D854" s="5"/>
      <c r="E854" s="5"/>
      <c r="F854" s="5"/>
      <c r="G854" s="5"/>
      <c r="H854" s="5"/>
      <c r="I854" s="6">
        <f>IF(OR(F854="",G854=""),"",(G854-F854)*E854*H854*IF(D854="Short",-1,1))</f>
      </c>
      <c r="J854" s="7"/>
      <c r="K854" s="6">
        <f>IF(I854="","",I854-J854)</f>
      </c>
      <c r="L854" s="8"/>
      <c r="M854" s="9">
        <f>IF(OR(K854="",L854="",L854=0),"",K854/L854)</f>
      </c>
      <c r="N854">
        <f>IF(K854="","",IF(K854&gt;0,"Win",IF(K854&lt;0,"Loss","Scratch")))</f>
      </c>
      <c r="O854" s="5"/>
      <c r="P854" s="5"/>
      <c r="Q854" s="5"/>
      <c r="R854" s="5"/>
      <c r="S854" s="10">
        <f>IF(K854="","",SUM(K$2:K854))</f>
      </c>
      <c r="T854" s="10">
        <f>IF(S854="","",MAX(0,MAX(S$2:S854)))</f>
      </c>
      <c r="U854" s="10">
        <f>IF(S854="","",S854-T854)</f>
      </c>
      <c r="V854" s="11">
        <f>IF(U854="","",U854/(Summary!$B$3+T854))</f>
      </c>
    </row>
    <row r="855" spans="1:22" x14ac:dyDescent="0.25">
      <c r="A855" s="4"/>
      <c r="B855" s="4"/>
      <c r="C855" s="5"/>
      <c r="D855" s="5"/>
      <c r="E855" s="5"/>
      <c r="F855" s="5"/>
      <c r="G855" s="5"/>
      <c r="H855" s="5"/>
      <c r="I855" s="6">
        <f>IF(OR(F855="",G855=""),"",(G855-F855)*E855*H855*IF(D855="Short",-1,1))</f>
      </c>
      <c r="J855" s="7"/>
      <c r="K855" s="6">
        <f>IF(I855="","",I855-J855)</f>
      </c>
      <c r="L855" s="8"/>
      <c r="M855" s="9">
        <f>IF(OR(K855="",L855="",L855=0),"",K855/L855)</f>
      </c>
      <c r="N855">
        <f>IF(K855="","",IF(K855&gt;0,"Win",IF(K855&lt;0,"Loss","Scratch")))</f>
      </c>
      <c r="O855" s="5"/>
      <c r="P855" s="5"/>
      <c r="Q855" s="5"/>
      <c r="R855" s="5"/>
      <c r="S855" s="10">
        <f>IF(K855="","",SUM(K$2:K855))</f>
      </c>
      <c r="T855" s="10">
        <f>IF(S855="","",MAX(0,MAX(S$2:S855)))</f>
      </c>
      <c r="U855" s="10">
        <f>IF(S855="","",S855-T855)</f>
      </c>
      <c r="V855" s="11">
        <f>IF(U855="","",U855/(Summary!$B$3+T855))</f>
      </c>
    </row>
    <row r="856" spans="1:22" x14ac:dyDescent="0.25">
      <c r="A856" s="4"/>
      <c r="B856" s="4"/>
      <c r="C856" s="5"/>
      <c r="D856" s="5"/>
      <c r="E856" s="5"/>
      <c r="F856" s="5"/>
      <c r="G856" s="5"/>
      <c r="H856" s="5"/>
      <c r="I856" s="6">
        <f>IF(OR(F856="",G856=""),"",(G856-F856)*E856*H856*IF(D856="Short",-1,1))</f>
      </c>
      <c r="J856" s="7"/>
      <c r="K856" s="6">
        <f>IF(I856="","",I856-J856)</f>
      </c>
      <c r="L856" s="8"/>
      <c r="M856" s="9">
        <f>IF(OR(K856="",L856="",L856=0),"",K856/L856)</f>
      </c>
      <c r="N856">
        <f>IF(K856="","",IF(K856&gt;0,"Win",IF(K856&lt;0,"Loss","Scratch")))</f>
      </c>
      <c r="O856" s="5"/>
      <c r="P856" s="5"/>
      <c r="Q856" s="5"/>
      <c r="R856" s="5"/>
      <c r="S856" s="10">
        <f>IF(K856="","",SUM(K$2:K856))</f>
      </c>
      <c r="T856" s="10">
        <f>IF(S856="","",MAX(0,MAX(S$2:S856)))</f>
      </c>
      <c r="U856" s="10">
        <f>IF(S856="","",S856-T856)</f>
      </c>
      <c r="V856" s="11">
        <f>IF(U856="","",U856/(Summary!$B$3+T856))</f>
      </c>
    </row>
    <row r="857" spans="1:22" x14ac:dyDescent="0.25">
      <c r="A857" s="4"/>
      <c r="B857" s="4"/>
      <c r="C857" s="5"/>
      <c r="D857" s="5"/>
      <c r="E857" s="5"/>
      <c r="F857" s="5"/>
      <c r="G857" s="5"/>
      <c r="H857" s="5"/>
      <c r="I857" s="6">
        <f>IF(OR(F857="",G857=""),"",(G857-F857)*E857*H857*IF(D857="Short",-1,1))</f>
      </c>
      <c r="J857" s="7"/>
      <c r="K857" s="6">
        <f>IF(I857="","",I857-J857)</f>
      </c>
      <c r="L857" s="8"/>
      <c r="M857" s="9">
        <f>IF(OR(K857="",L857="",L857=0),"",K857/L857)</f>
      </c>
      <c r="N857">
        <f>IF(K857="","",IF(K857&gt;0,"Win",IF(K857&lt;0,"Loss","Scratch")))</f>
      </c>
      <c r="O857" s="5"/>
      <c r="P857" s="5"/>
      <c r="Q857" s="5"/>
      <c r="R857" s="5"/>
      <c r="S857" s="10">
        <f>IF(K857="","",SUM(K$2:K857))</f>
      </c>
      <c r="T857" s="10">
        <f>IF(S857="","",MAX(0,MAX(S$2:S857)))</f>
      </c>
      <c r="U857" s="10">
        <f>IF(S857="","",S857-T857)</f>
      </c>
      <c r="V857" s="11">
        <f>IF(U857="","",U857/(Summary!$B$3+T857))</f>
      </c>
    </row>
    <row r="858" spans="1:22" x14ac:dyDescent="0.25">
      <c r="A858" s="4"/>
      <c r="B858" s="4"/>
      <c r="C858" s="5"/>
      <c r="D858" s="5"/>
      <c r="E858" s="5"/>
      <c r="F858" s="5"/>
      <c r="G858" s="5"/>
      <c r="H858" s="5"/>
      <c r="I858" s="6">
        <f>IF(OR(F858="",G858=""),"",(G858-F858)*E858*H858*IF(D858="Short",-1,1))</f>
      </c>
      <c r="J858" s="7"/>
      <c r="K858" s="6">
        <f>IF(I858="","",I858-J858)</f>
      </c>
      <c r="L858" s="8"/>
      <c r="M858" s="9">
        <f>IF(OR(K858="",L858="",L858=0),"",K858/L858)</f>
      </c>
      <c r="N858">
        <f>IF(K858="","",IF(K858&gt;0,"Win",IF(K858&lt;0,"Loss","Scratch")))</f>
      </c>
      <c r="O858" s="5"/>
      <c r="P858" s="5"/>
      <c r="Q858" s="5"/>
      <c r="R858" s="5"/>
      <c r="S858" s="10">
        <f>IF(K858="","",SUM(K$2:K858))</f>
      </c>
      <c r="T858" s="10">
        <f>IF(S858="","",MAX(0,MAX(S$2:S858)))</f>
      </c>
      <c r="U858" s="10">
        <f>IF(S858="","",S858-T858)</f>
      </c>
      <c r="V858" s="11">
        <f>IF(U858="","",U858/(Summary!$B$3+T858))</f>
      </c>
    </row>
    <row r="859" spans="1:22" x14ac:dyDescent="0.25">
      <c r="A859" s="4"/>
      <c r="B859" s="4"/>
      <c r="C859" s="5"/>
      <c r="D859" s="5"/>
      <c r="E859" s="5"/>
      <c r="F859" s="5"/>
      <c r="G859" s="5"/>
      <c r="H859" s="5"/>
      <c r="I859" s="6">
        <f>IF(OR(F859="",G859=""),"",(G859-F859)*E859*H859*IF(D859="Short",-1,1))</f>
      </c>
      <c r="J859" s="7"/>
      <c r="K859" s="6">
        <f>IF(I859="","",I859-J859)</f>
      </c>
      <c r="L859" s="8"/>
      <c r="M859" s="9">
        <f>IF(OR(K859="",L859="",L859=0),"",K859/L859)</f>
      </c>
      <c r="N859">
        <f>IF(K859="","",IF(K859&gt;0,"Win",IF(K859&lt;0,"Loss","Scratch")))</f>
      </c>
      <c r="O859" s="5"/>
      <c r="P859" s="5"/>
      <c r="Q859" s="5"/>
      <c r="R859" s="5"/>
      <c r="S859" s="10">
        <f>IF(K859="","",SUM(K$2:K859))</f>
      </c>
      <c r="T859" s="10">
        <f>IF(S859="","",MAX(0,MAX(S$2:S859)))</f>
      </c>
      <c r="U859" s="10">
        <f>IF(S859="","",S859-T859)</f>
      </c>
      <c r="V859" s="11">
        <f>IF(U859="","",U859/(Summary!$B$3+T859))</f>
      </c>
    </row>
    <row r="860" spans="1:22" x14ac:dyDescent="0.25">
      <c r="A860" s="4"/>
      <c r="B860" s="4"/>
      <c r="C860" s="5"/>
      <c r="D860" s="5"/>
      <c r="E860" s="5"/>
      <c r="F860" s="5"/>
      <c r="G860" s="5"/>
      <c r="H860" s="5"/>
      <c r="I860" s="6">
        <f>IF(OR(F860="",G860=""),"",(G860-F860)*E860*H860*IF(D860="Short",-1,1))</f>
      </c>
      <c r="J860" s="7"/>
      <c r="K860" s="6">
        <f>IF(I860="","",I860-J860)</f>
      </c>
      <c r="L860" s="8"/>
      <c r="M860" s="9">
        <f>IF(OR(K860="",L860="",L860=0),"",K860/L860)</f>
      </c>
      <c r="N860">
        <f>IF(K860="","",IF(K860&gt;0,"Win",IF(K860&lt;0,"Loss","Scratch")))</f>
      </c>
      <c r="O860" s="5"/>
      <c r="P860" s="5"/>
      <c r="Q860" s="5"/>
      <c r="R860" s="5"/>
      <c r="S860" s="10">
        <f>IF(K860="","",SUM(K$2:K860))</f>
      </c>
      <c r="T860" s="10">
        <f>IF(S860="","",MAX(0,MAX(S$2:S860)))</f>
      </c>
      <c r="U860" s="10">
        <f>IF(S860="","",S860-T860)</f>
      </c>
      <c r="V860" s="11">
        <f>IF(U860="","",U860/(Summary!$B$3+T860))</f>
      </c>
    </row>
    <row r="861" spans="1:22" x14ac:dyDescent="0.25">
      <c r="A861" s="4"/>
      <c r="B861" s="4"/>
      <c r="C861" s="5"/>
      <c r="D861" s="5"/>
      <c r="E861" s="5"/>
      <c r="F861" s="5"/>
      <c r="G861" s="5"/>
      <c r="H861" s="5"/>
      <c r="I861" s="6">
        <f>IF(OR(F861="",G861=""),"",(G861-F861)*E861*H861*IF(D861="Short",-1,1))</f>
      </c>
      <c r="J861" s="7"/>
      <c r="K861" s="6">
        <f>IF(I861="","",I861-J861)</f>
      </c>
      <c r="L861" s="8"/>
      <c r="M861" s="9">
        <f>IF(OR(K861="",L861="",L861=0),"",K861/L861)</f>
      </c>
      <c r="N861">
        <f>IF(K861="","",IF(K861&gt;0,"Win",IF(K861&lt;0,"Loss","Scratch")))</f>
      </c>
      <c r="O861" s="5"/>
      <c r="P861" s="5"/>
      <c r="Q861" s="5"/>
      <c r="R861" s="5"/>
      <c r="S861" s="10">
        <f>IF(K861="","",SUM(K$2:K861))</f>
      </c>
      <c r="T861" s="10">
        <f>IF(S861="","",MAX(0,MAX(S$2:S861)))</f>
      </c>
      <c r="U861" s="10">
        <f>IF(S861="","",S861-T861)</f>
      </c>
      <c r="V861" s="11">
        <f>IF(U861="","",U861/(Summary!$B$3+T861))</f>
      </c>
    </row>
    <row r="862" spans="1:22" x14ac:dyDescent="0.25">
      <c r="A862" s="4"/>
      <c r="B862" s="4"/>
      <c r="C862" s="5"/>
      <c r="D862" s="5"/>
      <c r="E862" s="5"/>
      <c r="F862" s="5"/>
      <c r="G862" s="5"/>
      <c r="H862" s="5"/>
      <c r="I862" s="6">
        <f>IF(OR(F862="",G862=""),"",(G862-F862)*E862*H862*IF(D862="Short",-1,1))</f>
      </c>
      <c r="J862" s="7"/>
      <c r="K862" s="6">
        <f>IF(I862="","",I862-J862)</f>
      </c>
      <c r="L862" s="8"/>
      <c r="M862" s="9">
        <f>IF(OR(K862="",L862="",L862=0),"",K862/L862)</f>
      </c>
      <c r="N862">
        <f>IF(K862="","",IF(K862&gt;0,"Win",IF(K862&lt;0,"Loss","Scratch")))</f>
      </c>
      <c r="O862" s="5"/>
      <c r="P862" s="5"/>
      <c r="Q862" s="5"/>
      <c r="R862" s="5"/>
      <c r="S862" s="10">
        <f>IF(K862="","",SUM(K$2:K862))</f>
      </c>
      <c r="T862" s="10">
        <f>IF(S862="","",MAX(0,MAX(S$2:S862)))</f>
      </c>
      <c r="U862" s="10">
        <f>IF(S862="","",S862-T862)</f>
      </c>
      <c r="V862" s="11">
        <f>IF(U862="","",U862/(Summary!$B$3+T862))</f>
      </c>
    </row>
    <row r="863" spans="1:22" x14ac:dyDescent="0.25">
      <c r="A863" s="4"/>
      <c r="B863" s="4"/>
      <c r="C863" s="5"/>
      <c r="D863" s="5"/>
      <c r="E863" s="5"/>
      <c r="F863" s="5"/>
      <c r="G863" s="5"/>
      <c r="H863" s="5"/>
      <c r="I863" s="6">
        <f>IF(OR(F863="",G863=""),"",(G863-F863)*E863*H863*IF(D863="Short",-1,1))</f>
      </c>
      <c r="J863" s="7"/>
      <c r="K863" s="6">
        <f>IF(I863="","",I863-J863)</f>
      </c>
      <c r="L863" s="8"/>
      <c r="M863" s="9">
        <f>IF(OR(K863="",L863="",L863=0),"",K863/L863)</f>
      </c>
      <c r="N863">
        <f>IF(K863="","",IF(K863&gt;0,"Win",IF(K863&lt;0,"Loss","Scratch")))</f>
      </c>
      <c r="O863" s="5"/>
      <c r="P863" s="5"/>
      <c r="Q863" s="5"/>
      <c r="R863" s="5"/>
      <c r="S863" s="10">
        <f>IF(K863="","",SUM(K$2:K863))</f>
      </c>
      <c r="T863" s="10">
        <f>IF(S863="","",MAX(0,MAX(S$2:S863)))</f>
      </c>
      <c r="U863" s="10">
        <f>IF(S863="","",S863-T863)</f>
      </c>
      <c r="V863" s="11">
        <f>IF(U863="","",U863/(Summary!$B$3+T863))</f>
      </c>
    </row>
    <row r="864" spans="1:22" x14ac:dyDescent="0.25">
      <c r="A864" s="4"/>
      <c r="B864" s="4"/>
      <c r="C864" s="5"/>
      <c r="D864" s="5"/>
      <c r="E864" s="5"/>
      <c r="F864" s="5"/>
      <c r="G864" s="5"/>
      <c r="H864" s="5"/>
      <c r="I864" s="6">
        <f>IF(OR(F864="",G864=""),"",(G864-F864)*E864*H864*IF(D864="Short",-1,1))</f>
      </c>
      <c r="J864" s="7"/>
      <c r="K864" s="6">
        <f>IF(I864="","",I864-J864)</f>
      </c>
      <c r="L864" s="8"/>
      <c r="M864" s="9">
        <f>IF(OR(K864="",L864="",L864=0),"",K864/L864)</f>
      </c>
      <c r="N864">
        <f>IF(K864="","",IF(K864&gt;0,"Win",IF(K864&lt;0,"Loss","Scratch")))</f>
      </c>
      <c r="O864" s="5"/>
      <c r="P864" s="5"/>
      <c r="Q864" s="5"/>
      <c r="R864" s="5"/>
      <c r="S864" s="10">
        <f>IF(K864="","",SUM(K$2:K864))</f>
      </c>
      <c r="T864" s="10">
        <f>IF(S864="","",MAX(0,MAX(S$2:S864)))</f>
      </c>
      <c r="U864" s="10">
        <f>IF(S864="","",S864-T864)</f>
      </c>
      <c r="V864" s="11">
        <f>IF(U864="","",U864/(Summary!$B$3+T864))</f>
      </c>
    </row>
    <row r="865" spans="1:22" x14ac:dyDescent="0.25">
      <c r="A865" s="4"/>
      <c r="B865" s="4"/>
      <c r="C865" s="5"/>
      <c r="D865" s="5"/>
      <c r="E865" s="5"/>
      <c r="F865" s="5"/>
      <c r="G865" s="5"/>
      <c r="H865" s="5"/>
      <c r="I865" s="6">
        <f>IF(OR(F865="",G865=""),"",(G865-F865)*E865*H865*IF(D865="Short",-1,1))</f>
      </c>
      <c r="J865" s="7"/>
      <c r="K865" s="6">
        <f>IF(I865="","",I865-J865)</f>
      </c>
      <c r="L865" s="8"/>
      <c r="M865" s="9">
        <f>IF(OR(K865="",L865="",L865=0),"",K865/L865)</f>
      </c>
      <c r="N865">
        <f>IF(K865="","",IF(K865&gt;0,"Win",IF(K865&lt;0,"Loss","Scratch")))</f>
      </c>
      <c r="O865" s="5"/>
      <c r="P865" s="5"/>
      <c r="Q865" s="5"/>
      <c r="R865" s="5"/>
      <c r="S865" s="10">
        <f>IF(K865="","",SUM(K$2:K865))</f>
      </c>
      <c r="T865" s="10">
        <f>IF(S865="","",MAX(0,MAX(S$2:S865)))</f>
      </c>
      <c r="U865" s="10">
        <f>IF(S865="","",S865-T865)</f>
      </c>
      <c r="V865" s="11">
        <f>IF(U865="","",U865/(Summary!$B$3+T865))</f>
      </c>
    </row>
    <row r="866" spans="1:22" x14ac:dyDescent="0.25">
      <c r="A866" s="4"/>
      <c r="B866" s="4"/>
      <c r="C866" s="5"/>
      <c r="D866" s="5"/>
      <c r="E866" s="5"/>
      <c r="F866" s="5"/>
      <c r="G866" s="5"/>
      <c r="H866" s="5"/>
      <c r="I866" s="6">
        <f>IF(OR(F866="",G866=""),"",(G866-F866)*E866*H866*IF(D866="Short",-1,1))</f>
      </c>
      <c r="J866" s="7"/>
      <c r="K866" s="6">
        <f>IF(I866="","",I866-J866)</f>
      </c>
      <c r="L866" s="8"/>
      <c r="M866" s="9">
        <f>IF(OR(K866="",L866="",L866=0),"",K866/L866)</f>
      </c>
      <c r="N866">
        <f>IF(K866="","",IF(K866&gt;0,"Win",IF(K866&lt;0,"Loss","Scratch")))</f>
      </c>
      <c r="O866" s="5"/>
      <c r="P866" s="5"/>
      <c r="Q866" s="5"/>
      <c r="R866" s="5"/>
      <c r="S866" s="10">
        <f>IF(K866="","",SUM(K$2:K866))</f>
      </c>
      <c r="T866" s="10">
        <f>IF(S866="","",MAX(0,MAX(S$2:S866)))</f>
      </c>
      <c r="U866" s="10">
        <f>IF(S866="","",S866-T866)</f>
      </c>
      <c r="V866" s="11">
        <f>IF(U866="","",U866/(Summary!$B$3+T866))</f>
      </c>
    </row>
    <row r="867" spans="1:22" x14ac:dyDescent="0.25">
      <c r="A867" s="4"/>
      <c r="B867" s="4"/>
      <c r="C867" s="5"/>
      <c r="D867" s="5"/>
      <c r="E867" s="5"/>
      <c r="F867" s="5"/>
      <c r="G867" s="5"/>
      <c r="H867" s="5"/>
      <c r="I867" s="6">
        <f>IF(OR(F867="",G867=""),"",(G867-F867)*E867*H867*IF(D867="Short",-1,1))</f>
      </c>
      <c r="J867" s="7"/>
      <c r="K867" s="6">
        <f>IF(I867="","",I867-J867)</f>
      </c>
      <c r="L867" s="8"/>
      <c r="M867" s="9">
        <f>IF(OR(K867="",L867="",L867=0),"",K867/L867)</f>
      </c>
      <c r="N867">
        <f>IF(K867="","",IF(K867&gt;0,"Win",IF(K867&lt;0,"Loss","Scratch")))</f>
      </c>
      <c r="O867" s="5"/>
      <c r="P867" s="5"/>
      <c r="Q867" s="5"/>
      <c r="R867" s="5"/>
      <c r="S867" s="10">
        <f>IF(K867="","",SUM(K$2:K867))</f>
      </c>
      <c r="T867" s="10">
        <f>IF(S867="","",MAX(0,MAX(S$2:S867)))</f>
      </c>
      <c r="U867" s="10">
        <f>IF(S867="","",S867-T867)</f>
      </c>
      <c r="V867" s="11">
        <f>IF(U867="","",U867/(Summary!$B$3+T867))</f>
      </c>
    </row>
    <row r="868" spans="1:22" x14ac:dyDescent="0.25">
      <c r="A868" s="4"/>
      <c r="B868" s="4"/>
      <c r="C868" s="5"/>
      <c r="D868" s="5"/>
      <c r="E868" s="5"/>
      <c r="F868" s="5"/>
      <c r="G868" s="5"/>
      <c r="H868" s="5"/>
      <c r="I868" s="6">
        <f>IF(OR(F868="",G868=""),"",(G868-F868)*E868*H868*IF(D868="Short",-1,1))</f>
      </c>
      <c r="J868" s="7"/>
      <c r="K868" s="6">
        <f>IF(I868="","",I868-J868)</f>
      </c>
      <c r="L868" s="8"/>
      <c r="M868" s="9">
        <f>IF(OR(K868="",L868="",L868=0),"",K868/L868)</f>
      </c>
      <c r="N868">
        <f>IF(K868="","",IF(K868&gt;0,"Win",IF(K868&lt;0,"Loss","Scratch")))</f>
      </c>
      <c r="O868" s="5"/>
      <c r="P868" s="5"/>
      <c r="Q868" s="5"/>
      <c r="R868" s="5"/>
      <c r="S868" s="10">
        <f>IF(K868="","",SUM(K$2:K868))</f>
      </c>
      <c r="T868" s="10">
        <f>IF(S868="","",MAX(0,MAX(S$2:S868)))</f>
      </c>
      <c r="U868" s="10">
        <f>IF(S868="","",S868-T868)</f>
      </c>
      <c r="V868" s="11">
        <f>IF(U868="","",U868/(Summary!$B$3+T868))</f>
      </c>
    </row>
    <row r="869" spans="1:22" x14ac:dyDescent="0.25">
      <c r="A869" s="4"/>
      <c r="B869" s="4"/>
      <c r="C869" s="5"/>
      <c r="D869" s="5"/>
      <c r="E869" s="5"/>
      <c r="F869" s="5"/>
      <c r="G869" s="5"/>
      <c r="H869" s="5"/>
      <c r="I869" s="6">
        <f>IF(OR(F869="",G869=""),"",(G869-F869)*E869*H869*IF(D869="Short",-1,1))</f>
      </c>
      <c r="J869" s="7"/>
      <c r="K869" s="6">
        <f>IF(I869="","",I869-J869)</f>
      </c>
      <c r="L869" s="8"/>
      <c r="M869" s="9">
        <f>IF(OR(K869="",L869="",L869=0),"",K869/L869)</f>
      </c>
      <c r="N869">
        <f>IF(K869="","",IF(K869&gt;0,"Win",IF(K869&lt;0,"Loss","Scratch")))</f>
      </c>
      <c r="O869" s="5"/>
      <c r="P869" s="5"/>
      <c r="Q869" s="5"/>
      <c r="R869" s="5"/>
      <c r="S869" s="10">
        <f>IF(K869="","",SUM(K$2:K869))</f>
      </c>
      <c r="T869" s="10">
        <f>IF(S869="","",MAX(0,MAX(S$2:S869)))</f>
      </c>
      <c r="U869" s="10">
        <f>IF(S869="","",S869-T869)</f>
      </c>
      <c r="V869" s="11">
        <f>IF(U869="","",U869/(Summary!$B$3+T869))</f>
      </c>
    </row>
    <row r="870" spans="1:22" x14ac:dyDescent="0.25">
      <c r="A870" s="4"/>
      <c r="B870" s="4"/>
      <c r="C870" s="5"/>
      <c r="D870" s="5"/>
      <c r="E870" s="5"/>
      <c r="F870" s="5"/>
      <c r="G870" s="5"/>
      <c r="H870" s="5"/>
      <c r="I870" s="6">
        <f>IF(OR(F870="",G870=""),"",(G870-F870)*E870*H870*IF(D870="Short",-1,1))</f>
      </c>
      <c r="J870" s="7"/>
      <c r="K870" s="6">
        <f>IF(I870="","",I870-J870)</f>
      </c>
      <c r="L870" s="8"/>
      <c r="M870" s="9">
        <f>IF(OR(K870="",L870="",L870=0),"",K870/L870)</f>
      </c>
      <c r="N870">
        <f>IF(K870="","",IF(K870&gt;0,"Win",IF(K870&lt;0,"Loss","Scratch")))</f>
      </c>
      <c r="O870" s="5"/>
      <c r="P870" s="5"/>
      <c r="Q870" s="5"/>
      <c r="R870" s="5"/>
      <c r="S870" s="10">
        <f>IF(K870="","",SUM(K$2:K870))</f>
      </c>
      <c r="T870" s="10">
        <f>IF(S870="","",MAX(0,MAX(S$2:S870)))</f>
      </c>
      <c r="U870" s="10">
        <f>IF(S870="","",S870-T870)</f>
      </c>
      <c r="V870" s="11">
        <f>IF(U870="","",U870/(Summary!$B$3+T870))</f>
      </c>
    </row>
    <row r="871" spans="1:22" x14ac:dyDescent="0.25">
      <c r="A871" s="4"/>
      <c r="B871" s="4"/>
      <c r="C871" s="5"/>
      <c r="D871" s="5"/>
      <c r="E871" s="5"/>
      <c r="F871" s="5"/>
      <c r="G871" s="5"/>
      <c r="H871" s="5"/>
      <c r="I871" s="6">
        <f>IF(OR(F871="",G871=""),"",(G871-F871)*E871*H871*IF(D871="Short",-1,1))</f>
      </c>
      <c r="J871" s="7"/>
      <c r="K871" s="6">
        <f>IF(I871="","",I871-J871)</f>
      </c>
      <c r="L871" s="8"/>
      <c r="M871" s="9">
        <f>IF(OR(K871="",L871="",L871=0),"",K871/L871)</f>
      </c>
      <c r="N871">
        <f>IF(K871="","",IF(K871&gt;0,"Win",IF(K871&lt;0,"Loss","Scratch")))</f>
      </c>
      <c r="O871" s="5"/>
      <c r="P871" s="5"/>
      <c r="Q871" s="5"/>
      <c r="R871" s="5"/>
      <c r="S871" s="10">
        <f>IF(K871="","",SUM(K$2:K871))</f>
      </c>
      <c r="T871" s="10">
        <f>IF(S871="","",MAX(0,MAX(S$2:S871)))</f>
      </c>
      <c r="U871" s="10">
        <f>IF(S871="","",S871-T871)</f>
      </c>
      <c r="V871" s="11">
        <f>IF(U871="","",U871/(Summary!$B$3+T871))</f>
      </c>
    </row>
    <row r="872" spans="1:22" x14ac:dyDescent="0.25">
      <c r="A872" s="4"/>
      <c r="B872" s="4"/>
      <c r="C872" s="5"/>
      <c r="D872" s="5"/>
      <c r="E872" s="5"/>
      <c r="F872" s="5"/>
      <c r="G872" s="5"/>
      <c r="H872" s="5"/>
      <c r="I872" s="6">
        <f>IF(OR(F872="",G872=""),"",(G872-F872)*E872*H872*IF(D872="Short",-1,1))</f>
      </c>
      <c r="J872" s="7"/>
      <c r="K872" s="6">
        <f>IF(I872="","",I872-J872)</f>
      </c>
      <c r="L872" s="8"/>
      <c r="M872" s="9">
        <f>IF(OR(K872="",L872="",L872=0),"",K872/L872)</f>
      </c>
      <c r="N872">
        <f>IF(K872="","",IF(K872&gt;0,"Win",IF(K872&lt;0,"Loss","Scratch")))</f>
      </c>
      <c r="O872" s="5"/>
      <c r="P872" s="5"/>
      <c r="Q872" s="5"/>
      <c r="R872" s="5"/>
      <c r="S872" s="10">
        <f>IF(K872="","",SUM(K$2:K872))</f>
      </c>
      <c r="T872" s="10">
        <f>IF(S872="","",MAX(0,MAX(S$2:S872)))</f>
      </c>
      <c r="U872" s="10">
        <f>IF(S872="","",S872-T872)</f>
      </c>
      <c r="V872" s="11">
        <f>IF(U872="","",U872/(Summary!$B$3+T872))</f>
      </c>
    </row>
    <row r="873" spans="1:22" x14ac:dyDescent="0.25">
      <c r="A873" s="4"/>
      <c r="B873" s="4"/>
      <c r="C873" s="5"/>
      <c r="D873" s="5"/>
      <c r="E873" s="5"/>
      <c r="F873" s="5"/>
      <c r="G873" s="5"/>
      <c r="H873" s="5"/>
      <c r="I873" s="6">
        <f>IF(OR(F873="",G873=""),"",(G873-F873)*E873*H873*IF(D873="Short",-1,1))</f>
      </c>
      <c r="J873" s="7"/>
      <c r="K873" s="6">
        <f>IF(I873="","",I873-J873)</f>
      </c>
      <c r="L873" s="8"/>
      <c r="M873" s="9">
        <f>IF(OR(K873="",L873="",L873=0),"",K873/L873)</f>
      </c>
      <c r="N873">
        <f>IF(K873="","",IF(K873&gt;0,"Win",IF(K873&lt;0,"Loss","Scratch")))</f>
      </c>
      <c r="O873" s="5"/>
      <c r="P873" s="5"/>
      <c r="Q873" s="5"/>
      <c r="R873" s="5"/>
      <c r="S873" s="10">
        <f>IF(K873="","",SUM(K$2:K873))</f>
      </c>
      <c r="T873" s="10">
        <f>IF(S873="","",MAX(0,MAX(S$2:S873)))</f>
      </c>
      <c r="U873" s="10">
        <f>IF(S873="","",S873-T873)</f>
      </c>
      <c r="V873" s="11">
        <f>IF(U873="","",U873/(Summary!$B$3+T873))</f>
      </c>
    </row>
    <row r="874" spans="1:22" x14ac:dyDescent="0.25">
      <c r="A874" s="4"/>
      <c r="B874" s="4"/>
      <c r="C874" s="5"/>
      <c r="D874" s="5"/>
      <c r="E874" s="5"/>
      <c r="F874" s="5"/>
      <c r="G874" s="5"/>
      <c r="H874" s="5"/>
      <c r="I874" s="6">
        <f>IF(OR(F874="",G874=""),"",(G874-F874)*E874*H874*IF(D874="Short",-1,1))</f>
      </c>
      <c r="J874" s="7"/>
      <c r="K874" s="6">
        <f>IF(I874="","",I874-J874)</f>
      </c>
      <c r="L874" s="8"/>
      <c r="M874" s="9">
        <f>IF(OR(K874="",L874="",L874=0),"",K874/L874)</f>
      </c>
      <c r="N874">
        <f>IF(K874="","",IF(K874&gt;0,"Win",IF(K874&lt;0,"Loss","Scratch")))</f>
      </c>
      <c r="O874" s="5"/>
      <c r="P874" s="5"/>
      <c r="Q874" s="5"/>
      <c r="R874" s="5"/>
      <c r="S874" s="10">
        <f>IF(K874="","",SUM(K$2:K874))</f>
      </c>
      <c r="T874" s="10">
        <f>IF(S874="","",MAX(0,MAX(S$2:S874)))</f>
      </c>
      <c r="U874" s="10">
        <f>IF(S874="","",S874-T874)</f>
      </c>
      <c r="V874" s="11">
        <f>IF(U874="","",U874/(Summary!$B$3+T874))</f>
      </c>
    </row>
    <row r="875" spans="1:22" x14ac:dyDescent="0.25">
      <c r="A875" s="4"/>
      <c r="B875" s="4"/>
      <c r="C875" s="5"/>
      <c r="D875" s="5"/>
      <c r="E875" s="5"/>
      <c r="F875" s="5"/>
      <c r="G875" s="5"/>
      <c r="H875" s="5"/>
      <c r="I875" s="6">
        <f>IF(OR(F875="",G875=""),"",(G875-F875)*E875*H875*IF(D875="Short",-1,1))</f>
      </c>
      <c r="J875" s="7"/>
      <c r="K875" s="6">
        <f>IF(I875="","",I875-J875)</f>
      </c>
      <c r="L875" s="8"/>
      <c r="M875" s="9">
        <f>IF(OR(K875="",L875="",L875=0),"",K875/L875)</f>
      </c>
      <c r="N875">
        <f>IF(K875="","",IF(K875&gt;0,"Win",IF(K875&lt;0,"Loss","Scratch")))</f>
      </c>
      <c r="O875" s="5"/>
      <c r="P875" s="5"/>
      <c r="Q875" s="5"/>
      <c r="R875" s="5"/>
      <c r="S875" s="10">
        <f>IF(K875="","",SUM(K$2:K875))</f>
      </c>
      <c r="T875" s="10">
        <f>IF(S875="","",MAX(0,MAX(S$2:S875)))</f>
      </c>
      <c r="U875" s="10">
        <f>IF(S875="","",S875-T875)</f>
      </c>
      <c r="V875" s="11">
        <f>IF(U875="","",U875/(Summary!$B$3+T875))</f>
      </c>
    </row>
    <row r="876" spans="1:22" x14ac:dyDescent="0.25">
      <c r="A876" s="4"/>
      <c r="B876" s="4"/>
      <c r="C876" s="5"/>
      <c r="D876" s="5"/>
      <c r="E876" s="5"/>
      <c r="F876" s="5"/>
      <c r="G876" s="5"/>
      <c r="H876" s="5"/>
      <c r="I876" s="6">
        <f>IF(OR(F876="",G876=""),"",(G876-F876)*E876*H876*IF(D876="Short",-1,1))</f>
      </c>
      <c r="J876" s="7"/>
      <c r="K876" s="6">
        <f>IF(I876="","",I876-J876)</f>
      </c>
      <c r="L876" s="8"/>
      <c r="M876" s="9">
        <f>IF(OR(K876="",L876="",L876=0),"",K876/L876)</f>
      </c>
      <c r="N876">
        <f>IF(K876="","",IF(K876&gt;0,"Win",IF(K876&lt;0,"Loss","Scratch")))</f>
      </c>
      <c r="O876" s="5"/>
      <c r="P876" s="5"/>
      <c r="Q876" s="5"/>
      <c r="R876" s="5"/>
      <c r="S876" s="10">
        <f>IF(K876="","",SUM(K$2:K876))</f>
      </c>
      <c r="T876" s="10">
        <f>IF(S876="","",MAX(0,MAX(S$2:S876)))</f>
      </c>
      <c r="U876" s="10">
        <f>IF(S876="","",S876-T876)</f>
      </c>
      <c r="V876" s="11">
        <f>IF(U876="","",U876/(Summary!$B$3+T876))</f>
      </c>
    </row>
    <row r="877" spans="1:22" x14ac:dyDescent="0.25">
      <c r="A877" s="4"/>
      <c r="B877" s="4"/>
      <c r="C877" s="5"/>
      <c r="D877" s="5"/>
      <c r="E877" s="5"/>
      <c r="F877" s="5"/>
      <c r="G877" s="5"/>
      <c r="H877" s="5"/>
      <c r="I877" s="6">
        <f>IF(OR(F877="",G877=""),"",(G877-F877)*E877*H877*IF(D877="Short",-1,1))</f>
      </c>
      <c r="J877" s="7"/>
      <c r="K877" s="6">
        <f>IF(I877="","",I877-J877)</f>
      </c>
      <c r="L877" s="8"/>
      <c r="M877" s="9">
        <f>IF(OR(K877="",L877="",L877=0),"",K877/L877)</f>
      </c>
      <c r="N877">
        <f>IF(K877="","",IF(K877&gt;0,"Win",IF(K877&lt;0,"Loss","Scratch")))</f>
      </c>
      <c r="O877" s="5"/>
      <c r="P877" s="5"/>
      <c r="Q877" s="5"/>
      <c r="R877" s="5"/>
      <c r="S877" s="10">
        <f>IF(K877="","",SUM(K$2:K877))</f>
      </c>
      <c r="T877" s="10">
        <f>IF(S877="","",MAX(0,MAX(S$2:S877)))</f>
      </c>
      <c r="U877" s="10">
        <f>IF(S877="","",S877-T877)</f>
      </c>
      <c r="V877" s="11">
        <f>IF(U877="","",U877/(Summary!$B$3+T877))</f>
      </c>
    </row>
    <row r="878" spans="1:22" x14ac:dyDescent="0.25">
      <c r="A878" s="4"/>
      <c r="B878" s="4"/>
      <c r="C878" s="5"/>
      <c r="D878" s="5"/>
      <c r="E878" s="5"/>
      <c r="F878" s="5"/>
      <c r="G878" s="5"/>
      <c r="H878" s="5"/>
      <c r="I878" s="6">
        <f>IF(OR(F878="",G878=""),"",(G878-F878)*E878*H878*IF(D878="Short",-1,1))</f>
      </c>
      <c r="J878" s="7"/>
      <c r="K878" s="6">
        <f>IF(I878="","",I878-J878)</f>
      </c>
      <c r="L878" s="8"/>
      <c r="M878" s="9">
        <f>IF(OR(K878="",L878="",L878=0),"",K878/L878)</f>
      </c>
      <c r="N878">
        <f>IF(K878="","",IF(K878&gt;0,"Win",IF(K878&lt;0,"Loss","Scratch")))</f>
      </c>
      <c r="O878" s="5"/>
      <c r="P878" s="5"/>
      <c r="Q878" s="5"/>
      <c r="R878" s="5"/>
      <c r="S878" s="10">
        <f>IF(K878="","",SUM(K$2:K878))</f>
      </c>
      <c r="T878" s="10">
        <f>IF(S878="","",MAX(0,MAX(S$2:S878)))</f>
      </c>
      <c r="U878" s="10">
        <f>IF(S878="","",S878-T878)</f>
      </c>
      <c r="V878" s="11">
        <f>IF(U878="","",U878/(Summary!$B$3+T878))</f>
      </c>
    </row>
    <row r="879" spans="1:22" x14ac:dyDescent="0.25">
      <c r="A879" s="4"/>
      <c r="B879" s="4"/>
      <c r="C879" s="5"/>
      <c r="D879" s="5"/>
      <c r="E879" s="5"/>
      <c r="F879" s="5"/>
      <c r="G879" s="5"/>
      <c r="H879" s="5"/>
      <c r="I879" s="6">
        <f>IF(OR(F879="",G879=""),"",(G879-F879)*E879*H879*IF(D879="Short",-1,1))</f>
      </c>
      <c r="J879" s="7"/>
      <c r="K879" s="6">
        <f>IF(I879="","",I879-J879)</f>
      </c>
      <c r="L879" s="8"/>
      <c r="M879" s="9">
        <f>IF(OR(K879="",L879="",L879=0),"",K879/L879)</f>
      </c>
      <c r="N879">
        <f>IF(K879="","",IF(K879&gt;0,"Win",IF(K879&lt;0,"Loss","Scratch")))</f>
      </c>
      <c r="O879" s="5"/>
      <c r="P879" s="5"/>
      <c r="Q879" s="5"/>
      <c r="R879" s="5"/>
      <c r="S879" s="10">
        <f>IF(K879="","",SUM(K$2:K879))</f>
      </c>
      <c r="T879" s="10">
        <f>IF(S879="","",MAX(0,MAX(S$2:S879)))</f>
      </c>
      <c r="U879" s="10">
        <f>IF(S879="","",S879-T879)</f>
      </c>
      <c r="V879" s="11">
        <f>IF(U879="","",U879/(Summary!$B$3+T879))</f>
      </c>
    </row>
    <row r="880" spans="1:22" x14ac:dyDescent="0.25">
      <c r="A880" s="4"/>
      <c r="B880" s="4"/>
      <c r="C880" s="5"/>
      <c r="D880" s="5"/>
      <c r="E880" s="5"/>
      <c r="F880" s="5"/>
      <c r="G880" s="5"/>
      <c r="H880" s="5"/>
      <c r="I880" s="6">
        <f>IF(OR(F880="",G880=""),"",(G880-F880)*E880*H880*IF(D880="Short",-1,1))</f>
      </c>
      <c r="J880" s="7"/>
      <c r="K880" s="6">
        <f>IF(I880="","",I880-J880)</f>
      </c>
      <c r="L880" s="8"/>
      <c r="M880" s="9">
        <f>IF(OR(K880="",L880="",L880=0),"",K880/L880)</f>
      </c>
      <c r="N880">
        <f>IF(K880="","",IF(K880&gt;0,"Win",IF(K880&lt;0,"Loss","Scratch")))</f>
      </c>
      <c r="O880" s="5"/>
      <c r="P880" s="5"/>
      <c r="Q880" s="5"/>
      <c r="R880" s="5"/>
      <c r="S880" s="10">
        <f>IF(K880="","",SUM(K$2:K880))</f>
      </c>
      <c r="T880" s="10">
        <f>IF(S880="","",MAX(0,MAX(S$2:S880)))</f>
      </c>
      <c r="U880" s="10">
        <f>IF(S880="","",S880-T880)</f>
      </c>
      <c r="V880" s="11">
        <f>IF(U880="","",U880/(Summary!$B$3+T880))</f>
      </c>
    </row>
    <row r="881" spans="1:22" x14ac:dyDescent="0.25">
      <c r="A881" s="4"/>
      <c r="B881" s="4"/>
      <c r="C881" s="5"/>
      <c r="D881" s="5"/>
      <c r="E881" s="5"/>
      <c r="F881" s="5"/>
      <c r="G881" s="5"/>
      <c r="H881" s="5"/>
      <c r="I881" s="6">
        <f>IF(OR(F881="",G881=""),"",(G881-F881)*E881*H881*IF(D881="Short",-1,1))</f>
      </c>
      <c r="J881" s="7"/>
      <c r="K881" s="6">
        <f>IF(I881="","",I881-J881)</f>
      </c>
      <c r="L881" s="8"/>
      <c r="M881" s="9">
        <f>IF(OR(K881="",L881="",L881=0),"",K881/L881)</f>
      </c>
      <c r="N881">
        <f>IF(K881="","",IF(K881&gt;0,"Win",IF(K881&lt;0,"Loss","Scratch")))</f>
      </c>
      <c r="O881" s="5"/>
      <c r="P881" s="5"/>
      <c r="Q881" s="5"/>
      <c r="R881" s="5"/>
      <c r="S881" s="10">
        <f>IF(K881="","",SUM(K$2:K881))</f>
      </c>
      <c r="T881" s="10">
        <f>IF(S881="","",MAX(0,MAX(S$2:S881)))</f>
      </c>
      <c r="U881" s="10">
        <f>IF(S881="","",S881-T881)</f>
      </c>
      <c r="V881" s="11">
        <f>IF(U881="","",U881/(Summary!$B$3+T881))</f>
      </c>
    </row>
    <row r="882" spans="1:22" x14ac:dyDescent="0.25">
      <c r="A882" s="4"/>
      <c r="B882" s="4"/>
      <c r="C882" s="5"/>
      <c r="D882" s="5"/>
      <c r="E882" s="5"/>
      <c r="F882" s="5"/>
      <c r="G882" s="5"/>
      <c r="H882" s="5"/>
      <c r="I882" s="6">
        <f>IF(OR(F882="",G882=""),"",(G882-F882)*E882*H882*IF(D882="Short",-1,1))</f>
      </c>
      <c r="J882" s="7"/>
      <c r="K882" s="6">
        <f>IF(I882="","",I882-J882)</f>
      </c>
      <c r="L882" s="8"/>
      <c r="M882" s="9">
        <f>IF(OR(K882="",L882="",L882=0),"",K882/L882)</f>
      </c>
      <c r="N882">
        <f>IF(K882="","",IF(K882&gt;0,"Win",IF(K882&lt;0,"Loss","Scratch")))</f>
      </c>
      <c r="O882" s="5"/>
      <c r="P882" s="5"/>
      <c r="Q882" s="5"/>
      <c r="R882" s="5"/>
      <c r="S882" s="10">
        <f>IF(K882="","",SUM(K$2:K882))</f>
      </c>
      <c r="T882" s="10">
        <f>IF(S882="","",MAX(0,MAX(S$2:S882)))</f>
      </c>
      <c r="U882" s="10">
        <f>IF(S882="","",S882-T882)</f>
      </c>
      <c r="V882" s="11">
        <f>IF(U882="","",U882/(Summary!$B$3+T882))</f>
      </c>
    </row>
    <row r="883" spans="1:22" x14ac:dyDescent="0.25">
      <c r="A883" s="4"/>
      <c r="B883" s="4"/>
      <c r="C883" s="5"/>
      <c r="D883" s="5"/>
      <c r="E883" s="5"/>
      <c r="F883" s="5"/>
      <c r="G883" s="5"/>
      <c r="H883" s="5"/>
      <c r="I883" s="6">
        <f>IF(OR(F883="",G883=""),"",(G883-F883)*E883*H883*IF(D883="Short",-1,1))</f>
      </c>
      <c r="J883" s="7"/>
      <c r="K883" s="6">
        <f>IF(I883="","",I883-J883)</f>
      </c>
      <c r="L883" s="8"/>
      <c r="M883" s="9">
        <f>IF(OR(K883="",L883="",L883=0),"",K883/L883)</f>
      </c>
      <c r="N883">
        <f>IF(K883="","",IF(K883&gt;0,"Win",IF(K883&lt;0,"Loss","Scratch")))</f>
      </c>
      <c r="O883" s="5"/>
      <c r="P883" s="5"/>
      <c r="Q883" s="5"/>
      <c r="R883" s="5"/>
      <c r="S883" s="10">
        <f>IF(K883="","",SUM(K$2:K883))</f>
      </c>
      <c r="T883" s="10">
        <f>IF(S883="","",MAX(0,MAX(S$2:S883)))</f>
      </c>
      <c r="U883" s="10">
        <f>IF(S883="","",S883-T883)</f>
      </c>
      <c r="V883" s="11">
        <f>IF(U883="","",U883/(Summary!$B$3+T883))</f>
      </c>
    </row>
    <row r="884" spans="1:22" x14ac:dyDescent="0.25">
      <c r="A884" s="4"/>
      <c r="B884" s="4"/>
      <c r="C884" s="5"/>
      <c r="D884" s="5"/>
      <c r="E884" s="5"/>
      <c r="F884" s="5"/>
      <c r="G884" s="5"/>
      <c r="H884" s="5"/>
      <c r="I884" s="6">
        <f>IF(OR(F884="",G884=""),"",(G884-F884)*E884*H884*IF(D884="Short",-1,1))</f>
      </c>
      <c r="J884" s="7"/>
      <c r="K884" s="6">
        <f>IF(I884="","",I884-J884)</f>
      </c>
      <c r="L884" s="8"/>
      <c r="M884" s="9">
        <f>IF(OR(K884="",L884="",L884=0),"",K884/L884)</f>
      </c>
      <c r="N884">
        <f>IF(K884="","",IF(K884&gt;0,"Win",IF(K884&lt;0,"Loss","Scratch")))</f>
      </c>
      <c r="O884" s="5"/>
      <c r="P884" s="5"/>
      <c r="Q884" s="5"/>
      <c r="R884" s="5"/>
      <c r="S884" s="10">
        <f>IF(K884="","",SUM(K$2:K884))</f>
      </c>
      <c r="T884" s="10">
        <f>IF(S884="","",MAX(0,MAX(S$2:S884)))</f>
      </c>
      <c r="U884" s="10">
        <f>IF(S884="","",S884-T884)</f>
      </c>
      <c r="V884" s="11">
        <f>IF(U884="","",U884/(Summary!$B$3+T884))</f>
      </c>
    </row>
    <row r="885" spans="1:22" x14ac:dyDescent="0.25">
      <c r="A885" s="4"/>
      <c r="B885" s="4"/>
      <c r="C885" s="5"/>
      <c r="D885" s="5"/>
      <c r="E885" s="5"/>
      <c r="F885" s="5"/>
      <c r="G885" s="5"/>
      <c r="H885" s="5"/>
      <c r="I885" s="6">
        <f>IF(OR(F885="",G885=""),"",(G885-F885)*E885*H885*IF(D885="Short",-1,1))</f>
      </c>
      <c r="J885" s="7"/>
      <c r="K885" s="6">
        <f>IF(I885="","",I885-J885)</f>
      </c>
      <c r="L885" s="8"/>
      <c r="M885" s="9">
        <f>IF(OR(K885="",L885="",L885=0),"",K885/L885)</f>
      </c>
      <c r="N885">
        <f>IF(K885="","",IF(K885&gt;0,"Win",IF(K885&lt;0,"Loss","Scratch")))</f>
      </c>
      <c r="O885" s="5"/>
      <c r="P885" s="5"/>
      <c r="Q885" s="5"/>
      <c r="R885" s="5"/>
      <c r="S885" s="10">
        <f>IF(K885="","",SUM(K$2:K885))</f>
      </c>
      <c r="T885" s="10">
        <f>IF(S885="","",MAX(0,MAX(S$2:S885)))</f>
      </c>
      <c r="U885" s="10">
        <f>IF(S885="","",S885-T885)</f>
      </c>
      <c r="V885" s="11">
        <f>IF(U885="","",U885/(Summary!$B$3+T885))</f>
      </c>
    </row>
    <row r="886" spans="1:22" x14ac:dyDescent="0.25">
      <c r="A886" s="4"/>
      <c r="B886" s="4"/>
      <c r="C886" s="5"/>
      <c r="D886" s="5"/>
      <c r="E886" s="5"/>
      <c r="F886" s="5"/>
      <c r="G886" s="5"/>
      <c r="H886" s="5"/>
      <c r="I886" s="6">
        <f>IF(OR(F886="",G886=""),"",(G886-F886)*E886*H886*IF(D886="Short",-1,1))</f>
      </c>
      <c r="J886" s="7"/>
      <c r="K886" s="6">
        <f>IF(I886="","",I886-J886)</f>
      </c>
      <c r="L886" s="8"/>
      <c r="M886" s="9">
        <f>IF(OR(K886="",L886="",L886=0),"",K886/L886)</f>
      </c>
      <c r="N886">
        <f>IF(K886="","",IF(K886&gt;0,"Win",IF(K886&lt;0,"Loss","Scratch")))</f>
      </c>
      <c r="O886" s="5"/>
      <c r="P886" s="5"/>
      <c r="Q886" s="5"/>
      <c r="R886" s="5"/>
      <c r="S886" s="10">
        <f>IF(K886="","",SUM(K$2:K886))</f>
      </c>
      <c r="T886" s="10">
        <f>IF(S886="","",MAX(0,MAX(S$2:S886)))</f>
      </c>
      <c r="U886" s="10">
        <f>IF(S886="","",S886-T886)</f>
      </c>
      <c r="V886" s="11">
        <f>IF(U886="","",U886/(Summary!$B$3+T886))</f>
      </c>
    </row>
    <row r="887" spans="1:22" x14ac:dyDescent="0.25">
      <c r="A887" s="4"/>
      <c r="B887" s="4"/>
      <c r="C887" s="5"/>
      <c r="D887" s="5"/>
      <c r="E887" s="5"/>
      <c r="F887" s="5"/>
      <c r="G887" s="5"/>
      <c r="H887" s="5"/>
      <c r="I887" s="6">
        <f>IF(OR(F887="",G887=""),"",(G887-F887)*E887*H887*IF(D887="Short",-1,1))</f>
      </c>
      <c r="J887" s="7"/>
      <c r="K887" s="6">
        <f>IF(I887="","",I887-J887)</f>
      </c>
      <c r="L887" s="8"/>
      <c r="M887" s="9">
        <f>IF(OR(K887="",L887="",L887=0),"",K887/L887)</f>
      </c>
      <c r="N887">
        <f>IF(K887="","",IF(K887&gt;0,"Win",IF(K887&lt;0,"Loss","Scratch")))</f>
      </c>
      <c r="O887" s="5"/>
      <c r="P887" s="5"/>
      <c r="Q887" s="5"/>
      <c r="R887" s="5"/>
      <c r="S887" s="10">
        <f>IF(K887="","",SUM(K$2:K887))</f>
      </c>
      <c r="T887" s="10">
        <f>IF(S887="","",MAX(0,MAX(S$2:S887)))</f>
      </c>
      <c r="U887" s="10">
        <f>IF(S887="","",S887-T887)</f>
      </c>
      <c r="V887" s="11">
        <f>IF(U887="","",U887/(Summary!$B$3+T887))</f>
      </c>
    </row>
    <row r="888" spans="1:22" x14ac:dyDescent="0.25">
      <c r="A888" s="4"/>
      <c r="B888" s="4"/>
      <c r="C888" s="5"/>
      <c r="D888" s="5"/>
      <c r="E888" s="5"/>
      <c r="F888" s="5"/>
      <c r="G888" s="5"/>
      <c r="H888" s="5"/>
      <c r="I888" s="6">
        <f>IF(OR(F888="",G888=""),"",(G888-F888)*E888*H888*IF(D888="Short",-1,1))</f>
      </c>
      <c r="J888" s="7"/>
      <c r="K888" s="6">
        <f>IF(I888="","",I888-J888)</f>
      </c>
      <c r="L888" s="8"/>
      <c r="M888" s="9">
        <f>IF(OR(K888="",L888="",L888=0),"",K888/L888)</f>
      </c>
      <c r="N888">
        <f>IF(K888="","",IF(K888&gt;0,"Win",IF(K888&lt;0,"Loss","Scratch")))</f>
      </c>
      <c r="O888" s="5"/>
      <c r="P888" s="5"/>
      <c r="Q888" s="5"/>
      <c r="R888" s="5"/>
      <c r="S888" s="10">
        <f>IF(K888="","",SUM(K$2:K888))</f>
      </c>
      <c r="T888" s="10">
        <f>IF(S888="","",MAX(0,MAX(S$2:S888)))</f>
      </c>
      <c r="U888" s="10">
        <f>IF(S888="","",S888-T888)</f>
      </c>
      <c r="V888" s="11">
        <f>IF(U888="","",U888/(Summary!$B$3+T888))</f>
      </c>
    </row>
    <row r="889" spans="1:22" x14ac:dyDescent="0.25">
      <c r="A889" s="4"/>
      <c r="B889" s="4"/>
      <c r="C889" s="5"/>
      <c r="D889" s="5"/>
      <c r="E889" s="5"/>
      <c r="F889" s="5"/>
      <c r="G889" s="5"/>
      <c r="H889" s="5"/>
      <c r="I889" s="6">
        <f>IF(OR(F889="",G889=""),"",(G889-F889)*E889*H889*IF(D889="Short",-1,1))</f>
      </c>
      <c r="J889" s="7"/>
      <c r="K889" s="6">
        <f>IF(I889="","",I889-J889)</f>
      </c>
      <c r="L889" s="8"/>
      <c r="M889" s="9">
        <f>IF(OR(K889="",L889="",L889=0),"",K889/L889)</f>
      </c>
      <c r="N889">
        <f>IF(K889="","",IF(K889&gt;0,"Win",IF(K889&lt;0,"Loss","Scratch")))</f>
      </c>
      <c r="O889" s="5"/>
      <c r="P889" s="5"/>
      <c r="Q889" s="5"/>
      <c r="R889" s="5"/>
      <c r="S889" s="10">
        <f>IF(K889="","",SUM(K$2:K889))</f>
      </c>
      <c r="T889" s="10">
        <f>IF(S889="","",MAX(0,MAX(S$2:S889)))</f>
      </c>
      <c r="U889" s="10">
        <f>IF(S889="","",S889-T889)</f>
      </c>
      <c r="V889" s="11">
        <f>IF(U889="","",U889/(Summary!$B$3+T889))</f>
      </c>
    </row>
    <row r="890" spans="1:22" x14ac:dyDescent="0.25">
      <c r="A890" s="4"/>
      <c r="B890" s="4"/>
      <c r="C890" s="5"/>
      <c r="D890" s="5"/>
      <c r="E890" s="5"/>
      <c r="F890" s="5"/>
      <c r="G890" s="5"/>
      <c r="H890" s="5"/>
      <c r="I890" s="6">
        <f>IF(OR(F890="",G890=""),"",(G890-F890)*E890*H890*IF(D890="Short",-1,1))</f>
      </c>
      <c r="J890" s="7"/>
      <c r="K890" s="6">
        <f>IF(I890="","",I890-J890)</f>
      </c>
      <c r="L890" s="8"/>
      <c r="M890" s="9">
        <f>IF(OR(K890="",L890="",L890=0),"",K890/L890)</f>
      </c>
      <c r="N890">
        <f>IF(K890="","",IF(K890&gt;0,"Win",IF(K890&lt;0,"Loss","Scratch")))</f>
      </c>
      <c r="O890" s="5"/>
      <c r="P890" s="5"/>
      <c r="Q890" s="5"/>
      <c r="R890" s="5"/>
      <c r="S890" s="10">
        <f>IF(K890="","",SUM(K$2:K890))</f>
      </c>
      <c r="T890" s="10">
        <f>IF(S890="","",MAX(0,MAX(S$2:S890)))</f>
      </c>
      <c r="U890" s="10">
        <f>IF(S890="","",S890-T890)</f>
      </c>
      <c r="V890" s="11">
        <f>IF(U890="","",U890/(Summary!$B$3+T890))</f>
      </c>
    </row>
    <row r="891" spans="1:22" x14ac:dyDescent="0.25">
      <c r="A891" s="4"/>
      <c r="B891" s="4"/>
      <c r="C891" s="5"/>
      <c r="D891" s="5"/>
      <c r="E891" s="5"/>
      <c r="F891" s="5"/>
      <c r="G891" s="5"/>
      <c r="H891" s="5"/>
      <c r="I891" s="6">
        <f>IF(OR(F891="",G891=""),"",(G891-F891)*E891*H891*IF(D891="Short",-1,1))</f>
      </c>
      <c r="J891" s="7"/>
      <c r="K891" s="6">
        <f>IF(I891="","",I891-J891)</f>
      </c>
      <c r="L891" s="8"/>
      <c r="M891" s="9">
        <f>IF(OR(K891="",L891="",L891=0),"",K891/L891)</f>
      </c>
      <c r="N891">
        <f>IF(K891="","",IF(K891&gt;0,"Win",IF(K891&lt;0,"Loss","Scratch")))</f>
      </c>
      <c r="O891" s="5"/>
      <c r="P891" s="5"/>
      <c r="Q891" s="5"/>
      <c r="R891" s="5"/>
      <c r="S891" s="10">
        <f>IF(K891="","",SUM(K$2:K891))</f>
      </c>
      <c r="T891" s="10">
        <f>IF(S891="","",MAX(0,MAX(S$2:S891)))</f>
      </c>
      <c r="U891" s="10">
        <f>IF(S891="","",S891-T891)</f>
      </c>
      <c r="V891" s="11">
        <f>IF(U891="","",U891/(Summary!$B$3+T891))</f>
      </c>
    </row>
    <row r="892" spans="1:22" x14ac:dyDescent="0.25">
      <c r="A892" s="4"/>
      <c r="B892" s="4"/>
      <c r="C892" s="5"/>
      <c r="D892" s="5"/>
      <c r="E892" s="5"/>
      <c r="F892" s="5"/>
      <c r="G892" s="5"/>
      <c r="H892" s="5"/>
      <c r="I892" s="6">
        <f>IF(OR(F892="",G892=""),"",(G892-F892)*E892*H892*IF(D892="Short",-1,1))</f>
      </c>
      <c r="J892" s="7"/>
      <c r="K892" s="6">
        <f>IF(I892="","",I892-J892)</f>
      </c>
      <c r="L892" s="8"/>
      <c r="M892" s="9">
        <f>IF(OR(K892="",L892="",L892=0),"",K892/L892)</f>
      </c>
      <c r="N892">
        <f>IF(K892="","",IF(K892&gt;0,"Win",IF(K892&lt;0,"Loss","Scratch")))</f>
      </c>
      <c r="O892" s="5"/>
      <c r="P892" s="5"/>
      <c r="Q892" s="5"/>
      <c r="R892" s="5"/>
      <c r="S892" s="10">
        <f>IF(K892="","",SUM(K$2:K892))</f>
      </c>
      <c r="T892" s="10">
        <f>IF(S892="","",MAX(0,MAX(S$2:S892)))</f>
      </c>
      <c r="U892" s="10">
        <f>IF(S892="","",S892-T892)</f>
      </c>
      <c r="V892" s="11">
        <f>IF(U892="","",U892/(Summary!$B$3+T892))</f>
      </c>
    </row>
    <row r="893" spans="1:22" x14ac:dyDescent="0.25">
      <c r="A893" s="4"/>
      <c r="B893" s="4"/>
      <c r="C893" s="5"/>
      <c r="D893" s="5"/>
      <c r="E893" s="5"/>
      <c r="F893" s="5"/>
      <c r="G893" s="5"/>
      <c r="H893" s="5"/>
      <c r="I893" s="6">
        <f>IF(OR(F893="",G893=""),"",(G893-F893)*E893*H893*IF(D893="Short",-1,1))</f>
      </c>
      <c r="J893" s="7"/>
      <c r="K893" s="6">
        <f>IF(I893="","",I893-J893)</f>
      </c>
      <c r="L893" s="8"/>
      <c r="M893" s="9">
        <f>IF(OR(K893="",L893="",L893=0),"",K893/L893)</f>
      </c>
      <c r="N893">
        <f>IF(K893="","",IF(K893&gt;0,"Win",IF(K893&lt;0,"Loss","Scratch")))</f>
      </c>
      <c r="O893" s="5"/>
      <c r="P893" s="5"/>
      <c r="Q893" s="5"/>
      <c r="R893" s="5"/>
      <c r="S893" s="10">
        <f>IF(K893="","",SUM(K$2:K893))</f>
      </c>
      <c r="T893" s="10">
        <f>IF(S893="","",MAX(0,MAX(S$2:S893)))</f>
      </c>
      <c r="U893" s="10">
        <f>IF(S893="","",S893-T893)</f>
      </c>
      <c r="V893" s="11">
        <f>IF(U893="","",U893/(Summary!$B$3+T893))</f>
      </c>
    </row>
    <row r="894" spans="1:22" x14ac:dyDescent="0.25">
      <c r="A894" s="4"/>
      <c r="B894" s="4"/>
      <c r="C894" s="5"/>
      <c r="D894" s="5"/>
      <c r="E894" s="5"/>
      <c r="F894" s="5"/>
      <c r="G894" s="5"/>
      <c r="H894" s="5"/>
      <c r="I894" s="6">
        <f>IF(OR(F894="",G894=""),"",(G894-F894)*E894*H894*IF(D894="Short",-1,1))</f>
      </c>
      <c r="J894" s="7"/>
      <c r="K894" s="6">
        <f>IF(I894="","",I894-J894)</f>
      </c>
      <c r="L894" s="8"/>
      <c r="M894" s="9">
        <f>IF(OR(K894="",L894="",L894=0),"",K894/L894)</f>
      </c>
      <c r="N894">
        <f>IF(K894="","",IF(K894&gt;0,"Win",IF(K894&lt;0,"Loss","Scratch")))</f>
      </c>
      <c r="O894" s="5"/>
      <c r="P894" s="5"/>
      <c r="Q894" s="5"/>
      <c r="R894" s="5"/>
      <c r="S894" s="10">
        <f>IF(K894="","",SUM(K$2:K894))</f>
      </c>
      <c r="T894" s="10">
        <f>IF(S894="","",MAX(0,MAX(S$2:S894)))</f>
      </c>
      <c r="U894" s="10">
        <f>IF(S894="","",S894-T894)</f>
      </c>
      <c r="V894" s="11">
        <f>IF(U894="","",U894/(Summary!$B$3+T894))</f>
      </c>
    </row>
    <row r="895" spans="1:22" x14ac:dyDescent="0.25">
      <c r="A895" s="4"/>
      <c r="B895" s="4"/>
      <c r="C895" s="5"/>
      <c r="D895" s="5"/>
      <c r="E895" s="5"/>
      <c r="F895" s="5"/>
      <c r="G895" s="5"/>
      <c r="H895" s="5"/>
      <c r="I895" s="6">
        <f>IF(OR(F895="",G895=""),"",(G895-F895)*E895*H895*IF(D895="Short",-1,1))</f>
      </c>
      <c r="J895" s="7"/>
      <c r="K895" s="6">
        <f>IF(I895="","",I895-J895)</f>
      </c>
      <c r="L895" s="8"/>
      <c r="M895" s="9">
        <f>IF(OR(K895="",L895="",L895=0),"",K895/L895)</f>
      </c>
      <c r="N895">
        <f>IF(K895="","",IF(K895&gt;0,"Win",IF(K895&lt;0,"Loss","Scratch")))</f>
      </c>
      <c r="O895" s="5"/>
      <c r="P895" s="5"/>
      <c r="Q895" s="5"/>
      <c r="R895" s="5"/>
      <c r="S895" s="10">
        <f>IF(K895="","",SUM(K$2:K895))</f>
      </c>
      <c r="T895" s="10">
        <f>IF(S895="","",MAX(0,MAX(S$2:S895)))</f>
      </c>
      <c r="U895" s="10">
        <f>IF(S895="","",S895-T895)</f>
      </c>
      <c r="V895" s="11">
        <f>IF(U895="","",U895/(Summary!$B$3+T895))</f>
      </c>
    </row>
    <row r="896" spans="1:22" x14ac:dyDescent="0.25">
      <c r="A896" s="4"/>
      <c r="B896" s="4"/>
      <c r="C896" s="5"/>
      <c r="D896" s="5"/>
      <c r="E896" s="5"/>
      <c r="F896" s="5"/>
      <c r="G896" s="5"/>
      <c r="H896" s="5"/>
      <c r="I896" s="6">
        <f>IF(OR(F896="",G896=""),"",(G896-F896)*E896*H896*IF(D896="Short",-1,1))</f>
      </c>
      <c r="J896" s="7"/>
      <c r="K896" s="6">
        <f>IF(I896="","",I896-J896)</f>
      </c>
      <c r="L896" s="8"/>
      <c r="M896" s="9">
        <f>IF(OR(K896="",L896="",L896=0),"",K896/L896)</f>
      </c>
      <c r="N896">
        <f>IF(K896="","",IF(K896&gt;0,"Win",IF(K896&lt;0,"Loss","Scratch")))</f>
      </c>
      <c r="O896" s="5"/>
      <c r="P896" s="5"/>
      <c r="Q896" s="5"/>
      <c r="R896" s="5"/>
      <c r="S896" s="10">
        <f>IF(K896="","",SUM(K$2:K896))</f>
      </c>
      <c r="T896" s="10">
        <f>IF(S896="","",MAX(0,MAX(S$2:S896)))</f>
      </c>
      <c r="U896" s="10">
        <f>IF(S896="","",S896-T896)</f>
      </c>
      <c r="V896" s="11">
        <f>IF(U896="","",U896/(Summary!$B$3+T896))</f>
      </c>
    </row>
    <row r="897" spans="1:22" x14ac:dyDescent="0.25">
      <c r="A897" s="4"/>
      <c r="B897" s="4"/>
      <c r="C897" s="5"/>
      <c r="D897" s="5"/>
      <c r="E897" s="5"/>
      <c r="F897" s="5"/>
      <c r="G897" s="5"/>
      <c r="H897" s="5"/>
      <c r="I897" s="6">
        <f>IF(OR(F897="",G897=""),"",(G897-F897)*E897*H897*IF(D897="Short",-1,1))</f>
      </c>
      <c r="J897" s="7"/>
      <c r="K897" s="6">
        <f>IF(I897="","",I897-J897)</f>
      </c>
      <c r="L897" s="8"/>
      <c r="M897" s="9">
        <f>IF(OR(K897="",L897="",L897=0),"",K897/L897)</f>
      </c>
      <c r="N897">
        <f>IF(K897="","",IF(K897&gt;0,"Win",IF(K897&lt;0,"Loss","Scratch")))</f>
      </c>
      <c r="O897" s="5"/>
      <c r="P897" s="5"/>
      <c r="Q897" s="5"/>
      <c r="R897" s="5"/>
      <c r="S897" s="10">
        <f>IF(K897="","",SUM(K$2:K897))</f>
      </c>
      <c r="T897" s="10">
        <f>IF(S897="","",MAX(0,MAX(S$2:S897)))</f>
      </c>
      <c r="U897" s="10">
        <f>IF(S897="","",S897-T897)</f>
      </c>
      <c r="V897" s="11">
        <f>IF(U897="","",U897/(Summary!$B$3+T897))</f>
      </c>
    </row>
    <row r="898" spans="1:22" x14ac:dyDescent="0.25">
      <c r="A898" s="4"/>
      <c r="B898" s="4"/>
      <c r="C898" s="5"/>
      <c r="D898" s="5"/>
      <c r="E898" s="5"/>
      <c r="F898" s="5"/>
      <c r="G898" s="5"/>
      <c r="H898" s="5"/>
      <c r="I898" s="6">
        <f>IF(OR(F898="",G898=""),"",(G898-F898)*E898*H898*IF(D898="Short",-1,1))</f>
      </c>
      <c r="J898" s="7"/>
      <c r="K898" s="6">
        <f>IF(I898="","",I898-J898)</f>
      </c>
      <c r="L898" s="8"/>
      <c r="M898" s="9">
        <f>IF(OR(K898="",L898="",L898=0),"",K898/L898)</f>
      </c>
      <c r="N898">
        <f>IF(K898="","",IF(K898&gt;0,"Win",IF(K898&lt;0,"Loss","Scratch")))</f>
      </c>
      <c r="O898" s="5"/>
      <c r="P898" s="5"/>
      <c r="Q898" s="5"/>
      <c r="R898" s="5"/>
      <c r="S898" s="10">
        <f>IF(K898="","",SUM(K$2:K898))</f>
      </c>
      <c r="T898" s="10">
        <f>IF(S898="","",MAX(0,MAX(S$2:S898)))</f>
      </c>
      <c r="U898" s="10">
        <f>IF(S898="","",S898-T898)</f>
      </c>
      <c r="V898" s="11">
        <f>IF(U898="","",U898/(Summary!$B$3+T898))</f>
      </c>
    </row>
    <row r="899" spans="1:22" x14ac:dyDescent="0.25">
      <c r="A899" s="4"/>
      <c r="B899" s="4"/>
      <c r="C899" s="5"/>
      <c r="D899" s="5"/>
      <c r="E899" s="5"/>
      <c r="F899" s="5"/>
      <c r="G899" s="5"/>
      <c r="H899" s="5"/>
      <c r="I899" s="6">
        <f>IF(OR(F899="",G899=""),"",(G899-F899)*E899*H899*IF(D899="Short",-1,1))</f>
      </c>
      <c r="J899" s="7"/>
      <c r="K899" s="6">
        <f>IF(I899="","",I899-J899)</f>
      </c>
      <c r="L899" s="8"/>
      <c r="M899" s="9">
        <f>IF(OR(K899="",L899="",L899=0),"",K899/L899)</f>
      </c>
      <c r="N899">
        <f>IF(K899="","",IF(K899&gt;0,"Win",IF(K899&lt;0,"Loss","Scratch")))</f>
      </c>
      <c r="O899" s="5"/>
      <c r="P899" s="5"/>
      <c r="Q899" s="5"/>
      <c r="R899" s="5"/>
      <c r="S899" s="10">
        <f>IF(K899="","",SUM(K$2:K899))</f>
      </c>
      <c r="T899" s="10">
        <f>IF(S899="","",MAX(0,MAX(S$2:S899)))</f>
      </c>
      <c r="U899" s="10">
        <f>IF(S899="","",S899-T899)</f>
      </c>
      <c r="V899" s="11">
        <f>IF(U899="","",U899/(Summary!$B$3+T899))</f>
      </c>
    </row>
    <row r="900" spans="1:22" x14ac:dyDescent="0.25">
      <c r="A900" s="4"/>
      <c r="B900" s="4"/>
      <c r="C900" s="5"/>
      <c r="D900" s="5"/>
      <c r="E900" s="5"/>
      <c r="F900" s="5"/>
      <c r="G900" s="5"/>
      <c r="H900" s="5"/>
      <c r="I900" s="6">
        <f>IF(OR(F900="",G900=""),"",(G900-F900)*E900*H900*IF(D900="Short",-1,1))</f>
      </c>
      <c r="J900" s="7"/>
      <c r="K900" s="6">
        <f>IF(I900="","",I900-J900)</f>
      </c>
      <c r="L900" s="8"/>
      <c r="M900" s="9">
        <f>IF(OR(K900="",L900="",L900=0),"",K900/L900)</f>
      </c>
      <c r="N900">
        <f>IF(K900="","",IF(K900&gt;0,"Win",IF(K900&lt;0,"Loss","Scratch")))</f>
      </c>
      <c r="O900" s="5"/>
      <c r="P900" s="5"/>
      <c r="Q900" s="5"/>
      <c r="R900" s="5"/>
      <c r="S900" s="10">
        <f>IF(K900="","",SUM(K$2:K900))</f>
      </c>
      <c r="T900" s="10">
        <f>IF(S900="","",MAX(0,MAX(S$2:S900)))</f>
      </c>
      <c r="U900" s="10">
        <f>IF(S900="","",S900-T900)</f>
      </c>
      <c r="V900" s="11">
        <f>IF(U900="","",U900/(Summary!$B$3+T900))</f>
      </c>
    </row>
    <row r="901" spans="1:22" x14ac:dyDescent="0.25">
      <c r="A901" s="4"/>
      <c r="B901" s="4"/>
      <c r="C901" s="5"/>
      <c r="D901" s="5"/>
      <c r="E901" s="5"/>
      <c r="F901" s="5"/>
      <c r="G901" s="5"/>
      <c r="H901" s="5"/>
      <c r="I901" s="6">
        <f>IF(OR(F901="",G901=""),"",(G901-F901)*E901*H901*IF(D901="Short",-1,1))</f>
      </c>
      <c r="J901" s="7"/>
      <c r="K901" s="6">
        <f>IF(I901="","",I901-J901)</f>
      </c>
      <c r="L901" s="8"/>
      <c r="M901" s="9">
        <f>IF(OR(K901="",L901="",L901=0),"",K901/L901)</f>
      </c>
      <c r="N901">
        <f>IF(K901="","",IF(K901&gt;0,"Win",IF(K901&lt;0,"Loss","Scratch")))</f>
      </c>
      <c r="O901" s="5"/>
      <c r="P901" s="5"/>
      <c r="Q901" s="5"/>
      <c r="R901" s="5"/>
      <c r="S901" s="10">
        <f>IF(K901="","",SUM(K$2:K901))</f>
      </c>
      <c r="T901" s="10">
        <f>IF(S901="","",MAX(0,MAX(S$2:S901)))</f>
      </c>
      <c r="U901" s="10">
        <f>IF(S901="","",S901-T901)</f>
      </c>
      <c r="V901" s="11">
        <f>IF(U901="","",U901/(Summary!$B$3+T901))</f>
      </c>
    </row>
    <row r="902" spans="1:22" x14ac:dyDescent="0.25">
      <c r="A902" s="4"/>
      <c r="B902" s="4"/>
      <c r="C902" s="5"/>
      <c r="D902" s="5"/>
      <c r="E902" s="5"/>
      <c r="F902" s="5"/>
      <c r="G902" s="5"/>
      <c r="H902" s="5"/>
      <c r="I902" s="6">
        <f>IF(OR(F902="",G902=""),"",(G902-F902)*E902*H902*IF(D902="Short",-1,1))</f>
      </c>
      <c r="J902" s="7"/>
      <c r="K902" s="6">
        <f>IF(I902="","",I902-J902)</f>
      </c>
      <c r="L902" s="8"/>
      <c r="M902" s="9">
        <f>IF(OR(K902="",L902="",L902=0),"",K902/L902)</f>
      </c>
      <c r="N902">
        <f>IF(K902="","",IF(K902&gt;0,"Win",IF(K902&lt;0,"Loss","Scratch")))</f>
      </c>
      <c r="O902" s="5"/>
      <c r="P902" s="5"/>
      <c r="Q902" s="5"/>
      <c r="R902" s="5"/>
      <c r="S902" s="10">
        <f>IF(K902="","",SUM(K$2:K902))</f>
      </c>
      <c r="T902" s="10">
        <f>IF(S902="","",MAX(0,MAX(S$2:S902)))</f>
      </c>
      <c r="U902" s="10">
        <f>IF(S902="","",S902-T902)</f>
      </c>
      <c r="V902" s="11">
        <f>IF(U902="","",U902/(Summary!$B$3+T902))</f>
      </c>
    </row>
    <row r="903" spans="1:22" x14ac:dyDescent="0.25">
      <c r="A903" s="4"/>
      <c r="B903" s="4"/>
      <c r="C903" s="5"/>
      <c r="D903" s="5"/>
      <c r="E903" s="5"/>
      <c r="F903" s="5"/>
      <c r="G903" s="5"/>
      <c r="H903" s="5"/>
      <c r="I903" s="6">
        <f>IF(OR(F903="",G903=""),"",(G903-F903)*E903*H903*IF(D903="Short",-1,1))</f>
      </c>
      <c r="J903" s="7"/>
      <c r="K903" s="6">
        <f>IF(I903="","",I903-J903)</f>
      </c>
      <c r="L903" s="8"/>
      <c r="M903" s="9">
        <f>IF(OR(K903="",L903="",L903=0),"",K903/L903)</f>
      </c>
      <c r="N903">
        <f>IF(K903="","",IF(K903&gt;0,"Win",IF(K903&lt;0,"Loss","Scratch")))</f>
      </c>
      <c r="O903" s="5"/>
      <c r="P903" s="5"/>
      <c r="Q903" s="5"/>
      <c r="R903" s="5"/>
      <c r="S903" s="10">
        <f>IF(K903="","",SUM(K$2:K903))</f>
      </c>
      <c r="T903" s="10">
        <f>IF(S903="","",MAX(0,MAX(S$2:S903)))</f>
      </c>
      <c r="U903" s="10">
        <f>IF(S903="","",S903-T903)</f>
      </c>
      <c r="V903" s="11">
        <f>IF(U903="","",U903/(Summary!$B$3+T903))</f>
      </c>
    </row>
    <row r="904" spans="1:22" x14ac:dyDescent="0.25">
      <c r="A904" s="4"/>
      <c r="B904" s="4"/>
      <c r="C904" s="5"/>
      <c r="D904" s="5"/>
      <c r="E904" s="5"/>
      <c r="F904" s="5"/>
      <c r="G904" s="5"/>
      <c r="H904" s="5"/>
      <c r="I904" s="6">
        <f>IF(OR(F904="",G904=""),"",(G904-F904)*E904*H904*IF(D904="Short",-1,1))</f>
      </c>
      <c r="J904" s="7"/>
      <c r="K904" s="6">
        <f>IF(I904="","",I904-J904)</f>
      </c>
      <c r="L904" s="8"/>
      <c r="M904" s="9">
        <f>IF(OR(K904="",L904="",L904=0),"",K904/L904)</f>
      </c>
      <c r="N904">
        <f>IF(K904="","",IF(K904&gt;0,"Win",IF(K904&lt;0,"Loss","Scratch")))</f>
      </c>
      <c r="O904" s="5"/>
      <c r="P904" s="5"/>
      <c r="Q904" s="5"/>
      <c r="R904" s="5"/>
      <c r="S904" s="10">
        <f>IF(K904="","",SUM(K$2:K904))</f>
      </c>
      <c r="T904" s="10">
        <f>IF(S904="","",MAX(0,MAX(S$2:S904)))</f>
      </c>
      <c r="U904" s="10">
        <f>IF(S904="","",S904-T904)</f>
      </c>
      <c r="V904" s="11">
        <f>IF(U904="","",U904/(Summary!$B$3+T904))</f>
      </c>
    </row>
    <row r="905" spans="1:22" x14ac:dyDescent="0.25">
      <c r="A905" s="4"/>
      <c r="B905" s="4"/>
      <c r="C905" s="5"/>
      <c r="D905" s="5"/>
      <c r="E905" s="5"/>
      <c r="F905" s="5"/>
      <c r="G905" s="5"/>
      <c r="H905" s="5"/>
      <c r="I905" s="6">
        <f>IF(OR(F905="",G905=""),"",(G905-F905)*E905*H905*IF(D905="Short",-1,1))</f>
      </c>
      <c r="J905" s="7"/>
      <c r="K905" s="6">
        <f>IF(I905="","",I905-J905)</f>
      </c>
      <c r="L905" s="8"/>
      <c r="M905" s="9">
        <f>IF(OR(K905="",L905="",L905=0),"",K905/L905)</f>
      </c>
      <c r="N905">
        <f>IF(K905="","",IF(K905&gt;0,"Win",IF(K905&lt;0,"Loss","Scratch")))</f>
      </c>
      <c r="O905" s="5"/>
      <c r="P905" s="5"/>
      <c r="Q905" s="5"/>
      <c r="R905" s="5"/>
      <c r="S905" s="10">
        <f>IF(K905="","",SUM(K$2:K905))</f>
      </c>
      <c r="T905" s="10">
        <f>IF(S905="","",MAX(0,MAX(S$2:S905)))</f>
      </c>
      <c r="U905" s="10">
        <f>IF(S905="","",S905-T905)</f>
      </c>
      <c r="V905" s="11">
        <f>IF(U905="","",U905/(Summary!$B$3+T905))</f>
      </c>
    </row>
    <row r="906" spans="1:22" x14ac:dyDescent="0.25">
      <c r="A906" s="4"/>
      <c r="B906" s="4"/>
      <c r="C906" s="5"/>
      <c r="D906" s="5"/>
      <c r="E906" s="5"/>
      <c r="F906" s="5"/>
      <c r="G906" s="5"/>
      <c r="H906" s="5"/>
      <c r="I906" s="6">
        <f>IF(OR(F906="",G906=""),"",(G906-F906)*E906*H906*IF(D906="Short",-1,1))</f>
      </c>
      <c r="J906" s="7"/>
      <c r="K906" s="6">
        <f>IF(I906="","",I906-J906)</f>
      </c>
      <c r="L906" s="8"/>
      <c r="M906" s="9">
        <f>IF(OR(K906="",L906="",L906=0),"",K906/L906)</f>
      </c>
      <c r="N906">
        <f>IF(K906="","",IF(K906&gt;0,"Win",IF(K906&lt;0,"Loss","Scratch")))</f>
      </c>
      <c r="O906" s="5"/>
      <c r="P906" s="5"/>
      <c r="Q906" s="5"/>
      <c r="R906" s="5"/>
      <c r="S906" s="10">
        <f>IF(K906="","",SUM(K$2:K906))</f>
      </c>
      <c r="T906" s="10">
        <f>IF(S906="","",MAX(0,MAX(S$2:S906)))</f>
      </c>
      <c r="U906" s="10">
        <f>IF(S906="","",S906-T906)</f>
      </c>
      <c r="V906" s="11">
        <f>IF(U906="","",U906/(Summary!$B$3+T906))</f>
      </c>
    </row>
    <row r="907" spans="1:22" x14ac:dyDescent="0.25">
      <c r="A907" s="4"/>
      <c r="B907" s="4"/>
      <c r="C907" s="5"/>
      <c r="D907" s="5"/>
      <c r="E907" s="5"/>
      <c r="F907" s="5"/>
      <c r="G907" s="5"/>
      <c r="H907" s="5"/>
      <c r="I907" s="6">
        <f>IF(OR(F907="",G907=""),"",(G907-F907)*E907*H907*IF(D907="Short",-1,1))</f>
      </c>
      <c r="J907" s="7"/>
      <c r="K907" s="6">
        <f>IF(I907="","",I907-J907)</f>
      </c>
      <c r="L907" s="8"/>
      <c r="M907" s="9">
        <f>IF(OR(K907="",L907="",L907=0),"",K907/L907)</f>
      </c>
      <c r="N907">
        <f>IF(K907="","",IF(K907&gt;0,"Win",IF(K907&lt;0,"Loss","Scratch")))</f>
      </c>
      <c r="O907" s="5"/>
      <c r="P907" s="5"/>
      <c r="Q907" s="5"/>
      <c r="R907" s="5"/>
      <c r="S907" s="10">
        <f>IF(K907="","",SUM(K$2:K907))</f>
      </c>
      <c r="T907" s="10">
        <f>IF(S907="","",MAX(0,MAX(S$2:S907)))</f>
      </c>
      <c r="U907" s="10">
        <f>IF(S907="","",S907-T907)</f>
      </c>
      <c r="V907" s="11">
        <f>IF(U907="","",U907/(Summary!$B$3+T907))</f>
      </c>
    </row>
    <row r="908" spans="1:22" x14ac:dyDescent="0.25">
      <c r="A908" s="4"/>
      <c r="B908" s="4"/>
      <c r="C908" s="5"/>
      <c r="D908" s="5"/>
      <c r="E908" s="5"/>
      <c r="F908" s="5"/>
      <c r="G908" s="5"/>
      <c r="H908" s="5"/>
      <c r="I908" s="6">
        <f>IF(OR(F908="",G908=""),"",(G908-F908)*E908*H908*IF(D908="Short",-1,1))</f>
      </c>
      <c r="J908" s="7"/>
      <c r="K908" s="6">
        <f>IF(I908="","",I908-J908)</f>
      </c>
      <c r="L908" s="8"/>
      <c r="M908" s="9">
        <f>IF(OR(K908="",L908="",L908=0),"",K908/L908)</f>
      </c>
      <c r="N908">
        <f>IF(K908="","",IF(K908&gt;0,"Win",IF(K908&lt;0,"Loss","Scratch")))</f>
      </c>
      <c r="O908" s="5"/>
      <c r="P908" s="5"/>
      <c r="Q908" s="5"/>
      <c r="R908" s="5"/>
      <c r="S908" s="10">
        <f>IF(K908="","",SUM(K$2:K908))</f>
      </c>
      <c r="T908" s="10">
        <f>IF(S908="","",MAX(0,MAX(S$2:S908)))</f>
      </c>
      <c r="U908" s="10">
        <f>IF(S908="","",S908-T908)</f>
      </c>
      <c r="V908" s="11">
        <f>IF(U908="","",U908/(Summary!$B$3+T908))</f>
      </c>
    </row>
    <row r="909" spans="1:22" x14ac:dyDescent="0.25">
      <c r="A909" s="4"/>
      <c r="B909" s="4"/>
      <c r="C909" s="5"/>
      <c r="D909" s="5"/>
      <c r="E909" s="5"/>
      <c r="F909" s="5"/>
      <c r="G909" s="5"/>
      <c r="H909" s="5"/>
      <c r="I909" s="6">
        <f>IF(OR(F909="",G909=""),"",(G909-F909)*E909*H909*IF(D909="Short",-1,1))</f>
      </c>
      <c r="J909" s="7"/>
      <c r="K909" s="6">
        <f>IF(I909="","",I909-J909)</f>
      </c>
      <c r="L909" s="8"/>
      <c r="M909" s="9">
        <f>IF(OR(K909="",L909="",L909=0),"",K909/L909)</f>
      </c>
      <c r="N909">
        <f>IF(K909="","",IF(K909&gt;0,"Win",IF(K909&lt;0,"Loss","Scratch")))</f>
      </c>
      <c r="O909" s="5"/>
      <c r="P909" s="5"/>
      <c r="Q909" s="5"/>
      <c r="R909" s="5"/>
      <c r="S909" s="10">
        <f>IF(K909="","",SUM(K$2:K909))</f>
      </c>
      <c r="T909" s="10">
        <f>IF(S909="","",MAX(0,MAX(S$2:S909)))</f>
      </c>
      <c r="U909" s="10">
        <f>IF(S909="","",S909-T909)</f>
      </c>
      <c r="V909" s="11">
        <f>IF(U909="","",U909/(Summary!$B$3+T909))</f>
      </c>
    </row>
    <row r="910" spans="1:22" x14ac:dyDescent="0.25">
      <c r="A910" s="4"/>
      <c r="B910" s="4"/>
      <c r="C910" s="5"/>
      <c r="D910" s="5"/>
      <c r="E910" s="5"/>
      <c r="F910" s="5"/>
      <c r="G910" s="5"/>
      <c r="H910" s="5"/>
      <c r="I910" s="6">
        <f>IF(OR(F910="",G910=""),"",(G910-F910)*E910*H910*IF(D910="Short",-1,1))</f>
      </c>
      <c r="J910" s="7"/>
      <c r="K910" s="6">
        <f>IF(I910="","",I910-J910)</f>
      </c>
      <c r="L910" s="8"/>
      <c r="M910" s="9">
        <f>IF(OR(K910="",L910="",L910=0),"",K910/L910)</f>
      </c>
      <c r="N910">
        <f>IF(K910="","",IF(K910&gt;0,"Win",IF(K910&lt;0,"Loss","Scratch")))</f>
      </c>
      <c r="O910" s="5"/>
      <c r="P910" s="5"/>
      <c r="Q910" s="5"/>
      <c r="R910" s="5"/>
      <c r="S910" s="10">
        <f>IF(K910="","",SUM(K$2:K910))</f>
      </c>
      <c r="T910" s="10">
        <f>IF(S910="","",MAX(0,MAX(S$2:S910)))</f>
      </c>
      <c r="U910" s="10">
        <f>IF(S910="","",S910-T910)</f>
      </c>
      <c r="V910" s="11">
        <f>IF(U910="","",U910/(Summary!$B$3+T910))</f>
      </c>
    </row>
    <row r="911" spans="1:22" x14ac:dyDescent="0.25">
      <c r="A911" s="4"/>
      <c r="B911" s="4"/>
      <c r="C911" s="5"/>
      <c r="D911" s="5"/>
      <c r="E911" s="5"/>
      <c r="F911" s="5"/>
      <c r="G911" s="5"/>
      <c r="H911" s="5"/>
      <c r="I911" s="6">
        <f>IF(OR(F911="",G911=""),"",(G911-F911)*E911*H911*IF(D911="Short",-1,1))</f>
      </c>
      <c r="J911" s="7"/>
      <c r="K911" s="6">
        <f>IF(I911="","",I911-J911)</f>
      </c>
      <c r="L911" s="8"/>
      <c r="M911" s="9">
        <f>IF(OR(K911="",L911="",L911=0),"",K911/L911)</f>
      </c>
      <c r="N911">
        <f>IF(K911="","",IF(K911&gt;0,"Win",IF(K911&lt;0,"Loss","Scratch")))</f>
      </c>
      <c r="O911" s="5"/>
      <c r="P911" s="5"/>
      <c r="Q911" s="5"/>
      <c r="R911" s="5"/>
      <c r="S911" s="10">
        <f>IF(K911="","",SUM(K$2:K911))</f>
      </c>
      <c r="T911" s="10">
        <f>IF(S911="","",MAX(0,MAX(S$2:S911)))</f>
      </c>
      <c r="U911" s="10">
        <f>IF(S911="","",S911-T911)</f>
      </c>
      <c r="V911" s="11">
        <f>IF(U911="","",U911/(Summary!$B$3+T911))</f>
      </c>
    </row>
    <row r="912" spans="1:22" x14ac:dyDescent="0.25">
      <c r="A912" s="4"/>
      <c r="B912" s="4"/>
      <c r="C912" s="5"/>
      <c r="D912" s="5"/>
      <c r="E912" s="5"/>
      <c r="F912" s="5"/>
      <c r="G912" s="5"/>
      <c r="H912" s="5"/>
      <c r="I912" s="6">
        <f>IF(OR(F912="",G912=""),"",(G912-F912)*E912*H912*IF(D912="Short",-1,1))</f>
      </c>
      <c r="J912" s="7"/>
      <c r="K912" s="6">
        <f>IF(I912="","",I912-J912)</f>
      </c>
      <c r="L912" s="8"/>
      <c r="M912" s="9">
        <f>IF(OR(K912="",L912="",L912=0),"",K912/L912)</f>
      </c>
      <c r="N912">
        <f>IF(K912="","",IF(K912&gt;0,"Win",IF(K912&lt;0,"Loss","Scratch")))</f>
      </c>
      <c r="O912" s="5"/>
      <c r="P912" s="5"/>
      <c r="Q912" s="5"/>
      <c r="R912" s="5"/>
      <c r="S912" s="10">
        <f>IF(K912="","",SUM(K$2:K912))</f>
      </c>
      <c r="T912" s="10">
        <f>IF(S912="","",MAX(0,MAX(S$2:S912)))</f>
      </c>
      <c r="U912" s="10">
        <f>IF(S912="","",S912-T912)</f>
      </c>
      <c r="V912" s="11">
        <f>IF(U912="","",U912/(Summary!$B$3+T912))</f>
      </c>
    </row>
    <row r="913" spans="1:22" x14ac:dyDescent="0.25">
      <c r="A913" s="4"/>
      <c r="B913" s="4"/>
      <c r="C913" s="5"/>
      <c r="D913" s="5"/>
      <c r="E913" s="5"/>
      <c r="F913" s="5"/>
      <c r="G913" s="5"/>
      <c r="H913" s="5"/>
      <c r="I913" s="6">
        <f>IF(OR(F913="",G913=""),"",(G913-F913)*E913*H913*IF(D913="Short",-1,1))</f>
      </c>
      <c r="J913" s="7"/>
      <c r="K913" s="6">
        <f>IF(I913="","",I913-J913)</f>
      </c>
      <c r="L913" s="8"/>
      <c r="M913" s="9">
        <f>IF(OR(K913="",L913="",L913=0),"",K913/L913)</f>
      </c>
      <c r="N913">
        <f>IF(K913="","",IF(K913&gt;0,"Win",IF(K913&lt;0,"Loss","Scratch")))</f>
      </c>
      <c r="O913" s="5"/>
      <c r="P913" s="5"/>
      <c r="Q913" s="5"/>
      <c r="R913" s="5"/>
      <c r="S913" s="10">
        <f>IF(K913="","",SUM(K$2:K913))</f>
      </c>
      <c r="T913" s="10">
        <f>IF(S913="","",MAX(0,MAX(S$2:S913)))</f>
      </c>
      <c r="U913" s="10">
        <f>IF(S913="","",S913-T913)</f>
      </c>
      <c r="V913" s="11">
        <f>IF(U913="","",U913/(Summary!$B$3+T913))</f>
      </c>
    </row>
    <row r="914" spans="1:22" x14ac:dyDescent="0.25">
      <c r="A914" s="4"/>
      <c r="B914" s="4"/>
      <c r="C914" s="5"/>
      <c r="D914" s="5"/>
      <c r="E914" s="5"/>
      <c r="F914" s="5"/>
      <c r="G914" s="5"/>
      <c r="H914" s="5"/>
      <c r="I914" s="6">
        <f>IF(OR(F914="",G914=""),"",(G914-F914)*E914*H914*IF(D914="Short",-1,1))</f>
      </c>
      <c r="J914" s="7"/>
      <c r="K914" s="6">
        <f>IF(I914="","",I914-J914)</f>
      </c>
      <c r="L914" s="8"/>
      <c r="M914" s="9">
        <f>IF(OR(K914="",L914="",L914=0),"",K914/L914)</f>
      </c>
      <c r="N914">
        <f>IF(K914="","",IF(K914&gt;0,"Win",IF(K914&lt;0,"Loss","Scratch")))</f>
      </c>
      <c r="O914" s="5"/>
      <c r="P914" s="5"/>
      <c r="Q914" s="5"/>
      <c r="R914" s="5"/>
      <c r="S914" s="10">
        <f>IF(K914="","",SUM(K$2:K914))</f>
      </c>
      <c r="T914" s="10">
        <f>IF(S914="","",MAX(0,MAX(S$2:S914)))</f>
      </c>
      <c r="U914" s="10">
        <f>IF(S914="","",S914-T914)</f>
      </c>
      <c r="V914" s="11">
        <f>IF(U914="","",U914/(Summary!$B$3+T914))</f>
      </c>
    </row>
    <row r="915" spans="1:22" x14ac:dyDescent="0.25">
      <c r="A915" s="4"/>
      <c r="B915" s="4"/>
      <c r="C915" s="5"/>
      <c r="D915" s="5"/>
      <c r="E915" s="5"/>
      <c r="F915" s="5"/>
      <c r="G915" s="5"/>
      <c r="H915" s="5"/>
      <c r="I915" s="6">
        <f>IF(OR(F915="",G915=""),"",(G915-F915)*E915*H915*IF(D915="Short",-1,1))</f>
      </c>
      <c r="J915" s="7"/>
      <c r="K915" s="6">
        <f>IF(I915="","",I915-J915)</f>
      </c>
      <c r="L915" s="8"/>
      <c r="M915" s="9">
        <f>IF(OR(K915="",L915="",L915=0),"",K915/L915)</f>
      </c>
      <c r="N915">
        <f>IF(K915="","",IF(K915&gt;0,"Win",IF(K915&lt;0,"Loss","Scratch")))</f>
      </c>
      <c r="O915" s="5"/>
      <c r="P915" s="5"/>
      <c r="Q915" s="5"/>
      <c r="R915" s="5"/>
      <c r="S915" s="10">
        <f>IF(K915="","",SUM(K$2:K915))</f>
      </c>
      <c r="T915" s="10">
        <f>IF(S915="","",MAX(0,MAX(S$2:S915)))</f>
      </c>
      <c r="U915" s="10">
        <f>IF(S915="","",S915-T915)</f>
      </c>
      <c r="V915" s="11">
        <f>IF(U915="","",U915/(Summary!$B$3+T915))</f>
      </c>
    </row>
    <row r="916" spans="1:22" x14ac:dyDescent="0.25">
      <c r="A916" s="4"/>
      <c r="B916" s="4"/>
      <c r="C916" s="5"/>
      <c r="D916" s="5"/>
      <c r="E916" s="5"/>
      <c r="F916" s="5"/>
      <c r="G916" s="5"/>
      <c r="H916" s="5"/>
      <c r="I916" s="6">
        <f>IF(OR(F916="",G916=""),"",(G916-F916)*E916*H916*IF(D916="Short",-1,1))</f>
      </c>
      <c r="J916" s="7"/>
      <c r="K916" s="6">
        <f>IF(I916="","",I916-J916)</f>
      </c>
      <c r="L916" s="8"/>
      <c r="M916" s="9">
        <f>IF(OR(K916="",L916="",L916=0),"",K916/L916)</f>
      </c>
      <c r="N916">
        <f>IF(K916="","",IF(K916&gt;0,"Win",IF(K916&lt;0,"Loss","Scratch")))</f>
      </c>
      <c r="O916" s="5"/>
      <c r="P916" s="5"/>
      <c r="Q916" s="5"/>
      <c r="R916" s="5"/>
      <c r="S916" s="10">
        <f>IF(K916="","",SUM(K$2:K916))</f>
      </c>
      <c r="T916" s="10">
        <f>IF(S916="","",MAX(0,MAX(S$2:S916)))</f>
      </c>
      <c r="U916" s="10">
        <f>IF(S916="","",S916-T916)</f>
      </c>
      <c r="V916" s="11">
        <f>IF(U916="","",U916/(Summary!$B$3+T916))</f>
      </c>
    </row>
    <row r="917" spans="1:22" x14ac:dyDescent="0.25">
      <c r="A917" s="4"/>
      <c r="B917" s="4"/>
      <c r="C917" s="5"/>
      <c r="D917" s="5"/>
      <c r="E917" s="5"/>
      <c r="F917" s="5"/>
      <c r="G917" s="5"/>
      <c r="H917" s="5"/>
      <c r="I917" s="6">
        <f>IF(OR(F917="",G917=""),"",(G917-F917)*E917*H917*IF(D917="Short",-1,1))</f>
      </c>
      <c r="J917" s="7"/>
      <c r="K917" s="6">
        <f>IF(I917="","",I917-J917)</f>
      </c>
      <c r="L917" s="8"/>
      <c r="M917" s="9">
        <f>IF(OR(K917="",L917="",L917=0),"",K917/L917)</f>
      </c>
      <c r="N917">
        <f>IF(K917="","",IF(K917&gt;0,"Win",IF(K917&lt;0,"Loss","Scratch")))</f>
      </c>
      <c r="O917" s="5"/>
      <c r="P917" s="5"/>
      <c r="Q917" s="5"/>
      <c r="R917" s="5"/>
      <c r="S917" s="10">
        <f>IF(K917="","",SUM(K$2:K917))</f>
      </c>
      <c r="T917" s="10">
        <f>IF(S917="","",MAX(0,MAX(S$2:S917)))</f>
      </c>
      <c r="U917" s="10">
        <f>IF(S917="","",S917-T917)</f>
      </c>
      <c r="V917" s="11">
        <f>IF(U917="","",U917/(Summary!$B$3+T917))</f>
      </c>
    </row>
    <row r="918" spans="1:22" x14ac:dyDescent="0.25">
      <c r="A918" s="4"/>
      <c r="B918" s="4"/>
      <c r="C918" s="5"/>
      <c r="D918" s="5"/>
      <c r="E918" s="5"/>
      <c r="F918" s="5"/>
      <c r="G918" s="5"/>
      <c r="H918" s="5"/>
      <c r="I918" s="6">
        <f>IF(OR(F918="",G918=""),"",(G918-F918)*E918*H918*IF(D918="Short",-1,1))</f>
      </c>
      <c r="J918" s="7"/>
      <c r="K918" s="6">
        <f>IF(I918="","",I918-J918)</f>
      </c>
      <c r="L918" s="8"/>
      <c r="M918" s="9">
        <f>IF(OR(K918="",L918="",L918=0),"",K918/L918)</f>
      </c>
      <c r="N918">
        <f>IF(K918="","",IF(K918&gt;0,"Win",IF(K918&lt;0,"Loss","Scratch")))</f>
      </c>
      <c r="O918" s="5"/>
      <c r="P918" s="5"/>
      <c r="Q918" s="5"/>
      <c r="R918" s="5"/>
      <c r="S918" s="10">
        <f>IF(K918="","",SUM(K$2:K918))</f>
      </c>
      <c r="T918" s="10">
        <f>IF(S918="","",MAX(0,MAX(S$2:S918)))</f>
      </c>
      <c r="U918" s="10">
        <f>IF(S918="","",S918-T918)</f>
      </c>
      <c r="V918" s="11">
        <f>IF(U918="","",U918/(Summary!$B$3+T918))</f>
      </c>
    </row>
    <row r="919" spans="1:22" x14ac:dyDescent="0.25">
      <c r="A919" s="4"/>
      <c r="B919" s="4"/>
      <c r="C919" s="5"/>
      <c r="D919" s="5"/>
      <c r="E919" s="5"/>
      <c r="F919" s="5"/>
      <c r="G919" s="5"/>
      <c r="H919" s="5"/>
      <c r="I919" s="6">
        <f>IF(OR(F919="",G919=""),"",(G919-F919)*E919*H919*IF(D919="Short",-1,1))</f>
      </c>
      <c r="J919" s="7"/>
      <c r="K919" s="6">
        <f>IF(I919="","",I919-J919)</f>
      </c>
      <c r="L919" s="8"/>
      <c r="M919" s="9">
        <f>IF(OR(K919="",L919="",L919=0),"",K919/L919)</f>
      </c>
      <c r="N919">
        <f>IF(K919="","",IF(K919&gt;0,"Win",IF(K919&lt;0,"Loss","Scratch")))</f>
      </c>
      <c r="O919" s="5"/>
      <c r="P919" s="5"/>
      <c r="Q919" s="5"/>
      <c r="R919" s="5"/>
      <c r="S919" s="10">
        <f>IF(K919="","",SUM(K$2:K919))</f>
      </c>
      <c r="T919" s="10">
        <f>IF(S919="","",MAX(0,MAX(S$2:S919)))</f>
      </c>
      <c r="U919" s="10">
        <f>IF(S919="","",S919-T919)</f>
      </c>
      <c r="V919" s="11">
        <f>IF(U919="","",U919/(Summary!$B$3+T919))</f>
      </c>
    </row>
    <row r="920" spans="1:22" x14ac:dyDescent="0.25">
      <c r="A920" s="4"/>
      <c r="B920" s="4"/>
      <c r="C920" s="5"/>
      <c r="D920" s="5"/>
      <c r="E920" s="5"/>
      <c r="F920" s="5"/>
      <c r="G920" s="5"/>
      <c r="H920" s="5"/>
      <c r="I920" s="6">
        <f>IF(OR(F920="",G920=""),"",(G920-F920)*E920*H920*IF(D920="Short",-1,1))</f>
      </c>
      <c r="J920" s="7"/>
      <c r="K920" s="6">
        <f>IF(I920="","",I920-J920)</f>
      </c>
      <c r="L920" s="8"/>
      <c r="M920" s="9">
        <f>IF(OR(K920="",L920="",L920=0),"",K920/L920)</f>
      </c>
      <c r="N920">
        <f>IF(K920="","",IF(K920&gt;0,"Win",IF(K920&lt;0,"Loss","Scratch")))</f>
      </c>
      <c r="O920" s="5"/>
      <c r="P920" s="5"/>
      <c r="Q920" s="5"/>
      <c r="R920" s="5"/>
      <c r="S920" s="10">
        <f>IF(K920="","",SUM(K$2:K920))</f>
      </c>
      <c r="T920" s="10">
        <f>IF(S920="","",MAX(0,MAX(S$2:S920)))</f>
      </c>
      <c r="U920" s="10">
        <f>IF(S920="","",S920-T920)</f>
      </c>
      <c r="V920" s="11">
        <f>IF(U920="","",U920/(Summary!$B$3+T920))</f>
      </c>
    </row>
    <row r="921" spans="1:22" x14ac:dyDescent="0.25">
      <c r="A921" s="4"/>
      <c r="B921" s="4"/>
      <c r="C921" s="5"/>
      <c r="D921" s="5"/>
      <c r="E921" s="5"/>
      <c r="F921" s="5"/>
      <c r="G921" s="5"/>
      <c r="H921" s="5"/>
      <c r="I921" s="6">
        <f>IF(OR(F921="",G921=""),"",(G921-F921)*E921*H921*IF(D921="Short",-1,1))</f>
      </c>
      <c r="J921" s="7"/>
      <c r="K921" s="6">
        <f>IF(I921="","",I921-J921)</f>
      </c>
      <c r="L921" s="8"/>
      <c r="M921" s="9">
        <f>IF(OR(K921="",L921="",L921=0),"",K921/L921)</f>
      </c>
      <c r="N921">
        <f>IF(K921="","",IF(K921&gt;0,"Win",IF(K921&lt;0,"Loss","Scratch")))</f>
      </c>
      <c r="O921" s="5"/>
      <c r="P921" s="5"/>
      <c r="Q921" s="5"/>
      <c r="R921" s="5"/>
      <c r="S921" s="10">
        <f>IF(K921="","",SUM(K$2:K921))</f>
      </c>
      <c r="T921" s="10">
        <f>IF(S921="","",MAX(0,MAX(S$2:S921)))</f>
      </c>
      <c r="U921" s="10">
        <f>IF(S921="","",S921-T921)</f>
      </c>
      <c r="V921" s="11">
        <f>IF(U921="","",U921/(Summary!$B$3+T921))</f>
      </c>
    </row>
    <row r="922" spans="1:22" x14ac:dyDescent="0.25">
      <c r="A922" s="4"/>
      <c r="B922" s="4"/>
      <c r="C922" s="5"/>
      <c r="D922" s="5"/>
      <c r="E922" s="5"/>
      <c r="F922" s="5"/>
      <c r="G922" s="5"/>
      <c r="H922" s="5"/>
      <c r="I922" s="6">
        <f>IF(OR(F922="",G922=""),"",(G922-F922)*E922*H922*IF(D922="Short",-1,1))</f>
      </c>
      <c r="J922" s="7"/>
      <c r="K922" s="6">
        <f>IF(I922="","",I922-J922)</f>
      </c>
      <c r="L922" s="8"/>
      <c r="M922" s="9">
        <f>IF(OR(K922="",L922="",L922=0),"",K922/L922)</f>
      </c>
      <c r="N922">
        <f>IF(K922="","",IF(K922&gt;0,"Win",IF(K922&lt;0,"Loss","Scratch")))</f>
      </c>
      <c r="O922" s="5"/>
      <c r="P922" s="5"/>
      <c r="Q922" s="5"/>
      <c r="R922" s="5"/>
      <c r="S922" s="10">
        <f>IF(K922="","",SUM(K$2:K922))</f>
      </c>
      <c r="T922" s="10">
        <f>IF(S922="","",MAX(0,MAX(S$2:S922)))</f>
      </c>
      <c r="U922" s="10">
        <f>IF(S922="","",S922-T922)</f>
      </c>
      <c r="V922" s="11">
        <f>IF(U922="","",U922/(Summary!$B$3+T922))</f>
      </c>
    </row>
    <row r="923" spans="1:22" x14ac:dyDescent="0.25">
      <c r="A923" s="4"/>
      <c r="B923" s="4"/>
      <c r="C923" s="5"/>
      <c r="D923" s="5"/>
      <c r="E923" s="5"/>
      <c r="F923" s="5"/>
      <c r="G923" s="5"/>
      <c r="H923" s="5"/>
      <c r="I923" s="6">
        <f>IF(OR(F923="",G923=""),"",(G923-F923)*E923*H923*IF(D923="Short",-1,1))</f>
      </c>
      <c r="J923" s="7"/>
      <c r="K923" s="6">
        <f>IF(I923="","",I923-J923)</f>
      </c>
      <c r="L923" s="8"/>
      <c r="M923" s="9">
        <f>IF(OR(K923="",L923="",L923=0),"",K923/L923)</f>
      </c>
      <c r="N923">
        <f>IF(K923="","",IF(K923&gt;0,"Win",IF(K923&lt;0,"Loss","Scratch")))</f>
      </c>
      <c r="O923" s="5"/>
      <c r="P923" s="5"/>
      <c r="Q923" s="5"/>
      <c r="R923" s="5"/>
      <c r="S923" s="10">
        <f>IF(K923="","",SUM(K$2:K923))</f>
      </c>
      <c r="T923" s="10">
        <f>IF(S923="","",MAX(0,MAX(S$2:S923)))</f>
      </c>
      <c r="U923" s="10">
        <f>IF(S923="","",S923-T923)</f>
      </c>
      <c r="V923" s="11">
        <f>IF(U923="","",U923/(Summary!$B$3+T923))</f>
      </c>
    </row>
    <row r="924" spans="1:22" x14ac:dyDescent="0.25">
      <c r="A924" s="4"/>
      <c r="B924" s="4"/>
      <c r="C924" s="5"/>
      <c r="D924" s="5"/>
      <c r="E924" s="5"/>
      <c r="F924" s="5"/>
      <c r="G924" s="5"/>
      <c r="H924" s="5"/>
      <c r="I924" s="6">
        <f>IF(OR(F924="",G924=""),"",(G924-F924)*E924*H924*IF(D924="Short",-1,1))</f>
      </c>
      <c r="J924" s="7"/>
      <c r="K924" s="6">
        <f>IF(I924="","",I924-J924)</f>
      </c>
      <c r="L924" s="8"/>
      <c r="M924" s="9">
        <f>IF(OR(K924="",L924="",L924=0),"",K924/L924)</f>
      </c>
      <c r="N924">
        <f>IF(K924="","",IF(K924&gt;0,"Win",IF(K924&lt;0,"Loss","Scratch")))</f>
      </c>
      <c r="O924" s="5"/>
      <c r="P924" s="5"/>
      <c r="Q924" s="5"/>
      <c r="R924" s="5"/>
      <c r="S924" s="10">
        <f>IF(K924="","",SUM(K$2:K924))</f>
      </c>
      <c r="T924" s="10">
        <f>IF(S924="","",MAX(0,MAX(S$2:S924)))</f>
      </c>
      <c r="U924" s="10">
        <f>IF(S924="","",S924-T924)</f>
      </c>
      <c r="V924" s="11">
        <f>IF(U924="","",U924/(Summary!$B$3+T924))</f>
      </c>
    </row>
    <row r="925" spans="1:22" x14ac:dyDescent="0.25">
      <c r="A925" s="4"/>
      <c r="B925" s="4"/>
      <c r="C925" s="5"/>
      <c r="D925" s="5"/>
      <c r="E925" s="5"/>
      <c r="F925" s="5"/>
      <c r="G925" s="5"/>
      <c r="H925" s="5"/>
      <c r="I925" s="6">
        <f>IF(OR(F925="",G925=""),"",(G925-F925)*E925*H925*IF(D925="Short",-1,1))</f>
      </c>
      <c r="J925" s="7"/>
      <c r="K925" s="6">
        <f>IF(I925="","",I925-J925)</f>
      </c>
      <c r="L925" s="8"/>
      <c r="M925" s="9">
        <f>IF(OR(K925="",L925="",L925=0),"",K925/L925)</f>
      </c>
      <c r="N925">
        <f>IF(K925="","",IF(K925&gt;0,"Win",IF(K925&lt;0,"Loss","Scratch")))</f>
      </c>
      <c r="O925" s="5"/>
      <c r="P925" s="5"/>
      <c r="Q925" s="5"/>
      <c r="R925" s="5"/>
      <c r="S925" s="10">
        <f>IF(K925="","",SUM(K$2:K925))</f>
      </c>
      <c r="T925" s="10">
        <f>IF(S925="","",MAX(0,MAX(S$2:S925)))</f>
      </c>
      <c r="U925" s="10">
        <f>IF(S925="","",S925-T925)</f>
      </c>
      <c r="V925" s="11">
        <f>IF(U925="","",U925/(Summary!$B$3+T925))</f>
      </c>
    </row>
    <row r="926" spans="1:22" x14ac:dyDescent="0.25">
      <c r="A926" s="4"/>
      <c r="B926" s="4"/>
      <c r="C926" s="5"/>
      <c r="D926" s="5"/>
      <c r="E926" s="5"/>
      <c r="F926" s="5"/>
      <c r="G926" s="5"/>
      <c r="H926" s="5"/>
      <c r="I926" s="6">
        <f>IF(OR(F926="",G926=""),"",(G926-F926)*E926*H926*IF(D926="Short",-1,1))</f>
      </c>
      <c r="J926" s="7"/>
      <c r="K926" s="6">
        <f>IF(I926="","",I926-J926)</f>
      </c>
      <c r="L926" s="8"/>
      <c r="M926" s="9">
        <f>IF(OR(K926="",L926="",L926=0),"",K926/L926)</f>
      </c>
      <c r="N926">
        <f>IF(K926="","",IF(K926&gt;0,"Win",IF(K926&lt;0,"Loss","Scratch")))</f>
      </c>
      <c r="O926" s="5"/>
      <c r="P926" s="5"/>
      <c r="Q926" s="5"/>
      <c r="R926" s="5"/>
      <c r="S926" s="10">
        <f>IF(K926="","",SUM(K$2:K926))</f>
      </c>
      <c r="T926" s="10">
        <f>IF(S926="","",MAX(0,MAX(S$2:S926)))</f>
      </c>
      <c r="U926" s="10">
        <f>IF(S926="","",S926-T926)</f>
      </c>
      <c r="V926" s="11">
        <f>IF(U926="","",U926/(Summary!$B$3+T926))</f>
      </c>
    </row>
    <row r="927" spans="1:22" x14ac:dyDescent="0.25">
      <c r="A927" s="4"/>
      <c r="B927" s="4"/>
      <c r="C927" s="5"/>
      <c r="D927" s="5"/>
      <c r="E927" s="5"/>
      <c r="F927" s="5"/>
      <c r="G927" s="5"/>
      <c r="H927" s="5"/>
      <c r="I927" s="6">
        <f>IF(OR(F927="",G927=""),"",(G927-F927)*E927*H927*IF(D927="Short",-1,1))</f>
      </c>
      <c r="J927" s="7"/>
      <c r="K927" s="6">
        <f>IF(I927="","",I927-J927)</f>
      </c>
      <c r="L927" s="8"/>
      <c r="M927" s="9">
        <f>IF(OR(K927="",L927="",L927=0),"",K927/L927)</f>
      </c>
      <c r="N927">
        <f>IF(K927="","",IF(K927&gt;0,"Win",IF(K927&lt;0,"Loss","Scratch")))</f>
      </c>
      <c r="O927" s="5"/>
      <c r="P927" s="5"/>
      <c r="Q927" s="5"/>
      <c r="R927" s="5"/>
      <c r="S927" s="10">
        <f>IF(K927="","",SUM(K$2:K927))</f>
      </c>
      <c r="T927" s="10">
        <f>IF(S927="","",MAX(0,MAX(S$2:S927)))</f>
      </c>
      <c r="U927" s="10">
        <f>IF(S927="","",S927-T927)</f>
      </c>
      <c r="V927" s="11">
        <f>IF(U927="","",U927/(Summary!$B$3+T927))</f>
      </c>
    </row>
    <row r="928" spans="1:22" x14ac:dyDescent="0.25">
      <c r="A928" s="4"/>
      <c r="B928" s="4"/>
      <c r="C928" s="5"/>
      <c r="D928" s="5"/>
      <c r="E928" s="5"/>
      <c r="F928" s="5"/>
      <c r="G928" s="5"/>
      <c r="H928" s="5"/>
      <c r="I928" s="6">
        <f>IF(OR(F928="",G928=""),"",(G928-F928)*E928*H928*IF(D928="Short",-1,1))</f>
      </c>
      <c r="J928" s="7"/>
      <c r="K928" s="6">
        <f>IF(I928="","",I928-J928)</f>
      </c>
      <c r="L928" s="8"/>
      <c r="M928" s="9">
        <f>IF(OR(K928="",L928="",L928=0),"",K928/L928)</f>
      </c>
      <c r="N928">
        <f>IF(K928="","",IF(K928&gt;0,"Win",IF(K928&lt;0,"Loss","Scratch")))</f>
      </c>
      <c r="O928" s="5"/>
      <c r="P928" s="5"/>
      <c r="Q928" s="5"/>
      <c r="R928" s="5"/>
      <c r="S928" s="10">
        <f>IF(K928="","",SUM(K$2:K928))</f>
      </c>
      <c r="T928" s="10">
        <f>IF(S928="","",MAX(0,MAX(S$2:S928)))</f>
      </c>
      <c r="U928" s="10">
        <f>IF(S928="","",S928-T928)</f>
      </c>
      <c r="V928" s="11">
        <f>IF(U928="","",U928/(Summary!$B$3+T928))</f>
      </c>
    </row>
    <row r="929" spans="1:22" x14ac:dyDescent="0.25">
      <c r="A929" s="4"/>
      <c r="B929" s="4"/>
      <c r="C929" s="5"/>
      <c r="D929" s="5"/>
      <c r="E929" s="5"/>
      <c r="F929" s="5"/>
      <c r="G929" s="5"/>
      <c r="H929" s="5"/>
      <c r="I929" s="6">
        <f>IF(OR(F929="",G929=""),"",(G929-F929)*E929*H929*IF(D929="Short",-1,1))</f>
      </c>
      <c r="J929" s="7"/>
      <c r="K929" s="6">
        <f>IF(I929="","",I929-J929)</f>
      </c>
      <c r="L929" s="8"/>
      <c r="M929" s="9">
        <f>IF(OR(K929="",L929="",L929=0),"",K929/L929)</f>
      </c>
      <c r="N929">
        <f>IF(K929="","",IF(K929&gt;0,"Win",IF(K929&lt;0,"Loss","Scratch")))</f>
      </c>
      <c r="O929" s="5"/>
      <c r="P929" s="5"/>
      <c r="Q929" s="5"/>
      <c r="R929" s="5"/>
      <c r="S929" s="10">
        <f>IF(K929="","",SUM(K$2:K929))</f>
      </c>
      <c r="T929" s="10">
        <f>IF(S929="","",MAX(0,MAX(S$2:S929)))</f>
      </c>
      <c r="U929" s="10">
        <f>IF(S929="","",S929-T929)</f>
      </c>
      <c r="V929" s="11">
        <f>IF(U929="","",U929/(Summary!$B$3+T929))</f>
      </c>
    </row>
    <row r="930" spans="1:22" x14ac:dyDescent="0.25">
      <c r="A930" s="4"/>
      <c r="B930" s="4"/>
      <c r="C930" s="5"/>
      <c r="D930" s="5"/>
      <c r="E930" s="5"/>
      <c r="F930" s="5"/>
      <c r="G930" s="5"/>
      <c r="H930" s="5"/>
      <c r="I930" s="6">
        <f>IF(OR(F930="",G930=""),"",(G930-F930)*E930*H930*IF(D930="Short",-1,1))</f>
      </c>
      <c r="J930" s="7"/>
      <c r="K930" s="6">
        <f>IF(I930="","",I930-J930)</f>
      </c>
      <c r="L930" s="8"/>
      <c r="M930" s="9">
        <f>IF(OR(K930="",L930="",L930=0),"",K930/L930)</f>
      </c>
      <c r="N930">
        <f>IF(K930="","",IF(K930&gt;0,"Win",IF(K930&lt;0,"Loss","Scratch")))</f>
      </c>
      <c r="O930" s="5"/>
      <c r="P930" s="5"/>
      <c r="Q930" s="5"/>
      <c r="R930" s="5"/>
      <c r="S930" s="10">
        <f>IF(K930="","",SUM(K$2:K930))</f>
      </c>
      <c r="T930" s="10">
        <f>IF(S930="","",MAX(0,MAX(S$2:S930)))</f>
      </c>
      <c r="U930" s="10">
        <f>IF(S930="","",S930-T930)</f>
      </c>
      <c r="V930" s="11">
        <f>IF(U930="","",U930/(Summary!$B$3+T930))</f>
      </c>
    </row>
    <row r="931" spans="1:22" x14ac:dyDescent="0.25">
      <c r="A931" s="4"/>
      <c r="B931" s="4"/>
      <c r="C931" s="5"/>
      <c r="D931" s="5"/>
      <c r="E931" s="5"/>
      <c r="F931" s="5"/>
      <c r="G931" s="5"/>
      <c r="H931" s="5"/>
      <c r="I931" s="6">
        <f>IF(OR(F931="",G931=""),"",(G931-F931)*E931*H931*IF(D931="Short",-1,1))</f>
      </c>
      <c r="J931" s="7"/>
      <c r="K931" s="6">
        <f>IF(I931="","",I931-J931)</f>
      </c>
      <c r="L931" s="8"/>
      <c r="M931" s="9">
        <f>IF(OR(K931="",L931="",L931=0),"",K931/L931)</f>
      </c>
      <c r="N931">
        <f>IF(K931="","",IF(K931&gt;0,"Win",IF(K931&lt;0,"Loss","Scratch")))</f>
      </c>
      <c r="O931" s="5"/>
      <c r="P931" s="5"/>
      <c r="Q931" s="5"/>
      <c r="R931" s="5"/>
      <c r="S931" s="10">
        <f>IF(K931="","",SUM(K$2:K931))</f>
      </c>
      <c r="T931" s="10">
        <f>IF(S931="","",MAX(0,MAX(S$2:S931)))</f>
      </c>
      <c r="U931" s="10">
        <f>IF(S931="","",S931-T931)</f>
      </c>
      <c r="V931" s="11">
        <f>IF(U931="","",U931/(Summary!$B$3+T931))</f>
      </c>
    </row>
    <row r="932" spans="1:22" x14ac:dyDescent="0.25">
      <c r="A932" s="4"/>
      <c r="B932" s="4"/>
      <c r="C932" s="5"/>
      <c r="D932" s="5"/>
      <c r="E932" s="5"/>
      <c r="F932" s="5"/>
      <c r="G932" s="5"/>
      <c r="H932" s="5"/>
      <c r="I932" s="6">
        <f>IF(OR(F932="",G932=""),"",(G932-F932)*E932*H932*IF(D932="Short",-1,1))</f>
      </c>
      <c r="J932" s="7"/>
      <c r="K932" s="6">
        <f>IF(I932="","",I932-J932)</f>
      </c>
      <c r="L932" s="8"/>
      <c r="M932" s="9">
        <f>IF(OR(K932="",L932="",L932=0),"",K932/L932)</f>
      </c>
      <c r="N932">
        <f>IF(K932="","",IF(K932&gt;0,"Win",IF(K932&lt;0,"Loss","Scratch")))</f>
      </c>
      <c r="O932" s="5"/>
      <c r="P932" s="5"/>
      <c r="Q932" s="5"/>
      <c r="R932" s="5"/>
      <c r="S932" s="10">
        <f>IF(K932="","",SUM(K$2:K932))</f>
      </c>
      <c r="T932" s="10">
        <f>IF(S932="","",MAX(0,MAX(S$2:S932)))</f>
      </c>
      <c r="U932" s="10">
        <f>IF(S932="","",S932-T932)</f>
      </c>
      <c r="V932" s="11">
        <f>IF(U932="","",U932/(Summary!$B$3+T932))</f>
      </c>
    </row>
    <row r="933" spans="1:22" x14ac:dyDescent="0.25">
      <c r="A933" s="4"/>
      <c r="B933" s="4"/>
      <c r="C933" s="5"/>
      <c r="D933" s="5"/>
      <c r="E933" s="5"/>
      <c r="F933" s="5"/>
      <c r="G933" s="5"/>
      <c r="H933" s="5"/>
      <c r="I933" s="6">
        <f>IF(OR(F933="",G933=""),"",(G933-F933)*E933*H933*IF(D933="Short",-1,1))</f>
      </c>
      <c r="J933" s="7"/>
      <c r="K933" s="6">
        <f>IF(I933="","",I933-J933)</f>
      </c>
      <c r="L933" s="8"/>
      <c r="M933" s="9">
        <f>IF(OR(K933="",L933="",L933=0),"",K933/L933)</f>
      </c>
      <c r="N933">
        <f>IF(K933="","",IF(K933&gt;0,"Win",IF(K933&lt;0,"Loss","Scratch")))</f>
      </c>
      <c r="O933" s="5"/>
      <c r="P933" s="5"/>
      <c r="Q933" s="5"/>
      <c r="R933" s="5"/>
      <c r="S933" s="10">
        <f>IF(K933="","",SUM(K$2:K933))</f>
      </c>
      <c r="T933" s="10">
        <f>IF(S933="","",MAX(0,MAX(S$2:S933)))</f>
      </c>
      <c r="U933" s="10">
        <f>IF(S933="","",S933-T933)</f>
      </c>
      <c r="V933" s="11">
        <f>IF(U933="","",U933/(Summary!$B$3+T933))</f>
      </c>
    </row>
    <row r="934" spans="1:22" x14ac:dyDescent="0.25">
      <c r="A934" s="4"/>
      <c r="B934" s="4"/>
      <c r="C934" s="5"/>
      <c r="D934" s="5"/>
      <c r="E934" s="5"/>
      <c r="F934" s="5"/>
      <c r="G934" s="5"/>
      <c r="H934" s="5"/>
      <c r="I934" s="6">
        <f>IF(OR(F934="",G934=""),"",(G934-F934)*E934*H934*IF(D934="Short",-1,1))</f>
      </c>
      <c r="J934" s="7"/>
      <c r="K934" s="6">
        <f>IF(I934="","",I934-J934)</f>
      </c>
      <c r="L934" s="8"/>
      <c r="M934" s="9">
        <f>IF(OR(K934="",L934="",L934=0),"",K934/L934)</f>
      </c>
      <c r="N934">
        <f>IF(K934="","",IF(K934&gt;0,"Win",IF(K934&lt;0,"Loss","Scratch")))</f>
      </c>
      <c r="O934" s="5"/>
      <c r="P934" s="5"/>
      <c r="Q934" s="5"/>
      <c r="R934" s="5"/>
      <c r="S934" s="10">
        <f>IF(K934="","",SUM(K$2:K934))</f>
      </c>
      <c r="T934" s="10">
        <f>IF(S934="","",MAX(0,MAX(S$2:S934)))</f>
      </c>
      <c r="U934" s="10">
        <f>IF(S934="","",S934-T934)</f>
      </c>
      <c r="V934" s="11">
        <f>IF(U934="","",U934/(Summary!$B$3+T934))</f>
      </c>
    </row>
    <row r="935" spans="1:22" x14ac:dyDescent="0.25">
      <c r="A935" s="4"/>
      <c r="B935" s="4"/>
      <c r="C935" s="5"/>
      <c r="D935" s="5"/>
      <c r="E935" s="5"/>
      <c r="F935" s="5"/>
      <c r="G935" s="5"/>
      <c r="H935" s="5"/>
      <c r="I935" s="6">
        <f>IF(OR(F935="",G935=""),"",(G935-F935)*E935*H935*IF(D935="Short",-1,1))</f>
      </c>
      <c r="J935" s="7"/>
      <c r="K935" s="6">
        <f>IF(I935="","",I935-J935)</f>
      </c>
      <c r="L935" s="8"/>
      <c r="M935" s="9">
        <f>IF(OR(K935="",L935="",L935=0),"",K935/L935)</f>
      </c>
      <c r="N935">
        <f>IF(K935="","",IF(K935&gt;0,"Win",IF(K935&lt;0,"Loss","Scratch")))</f>
      </c>
      <c r="O935" s="5"/>
      <c r="P935" s="5"/>
      <c r="Q935" s="5"/>
      <c r="R935" s="5"/>
      <c r="S935" s="10">
        <f>IF(K935="","",SUM(K$2:K935))</f>
      </c>
      <c r="T935" s="10">
        <f>IF(S935="","",MAX(0,MAX(S$2:S935)))</f>
      </c>
      <c r="U935" s="10">
        <f>IF(S935="","",S935-T935)</f>
      </c>
      <c r="V935" s="11">
        <f>IF(U935="","",U935/(Summary!$B$3+T935))</f>
      </c>
    </row>
    <row r="936" spans="1:22" x14ac:dyDescent="0.25">
      <c r="A936" s="4"/>
      <c r="B936" s="4"/>
      <c r="C936" s="5"/>
      <c r="D936" s="5"/>
      <c r="E936" s="5"/>
      <c r="F936" s="5"/>
      <c r="G936" s="5"/>
      <c r="H936" s="5"/>
      <c r="I936" s="6">
        <f>IF(OR(F936="",G936=""),"",(G936-F936)*E936*H936*IF(D936="Short",-1,1))</f>
      </c>
      <c r="J936" s="7"/>
      <c r="K936" s="6">
        <f>IF(I936="","",I936-J936)</f>
      </c>
      <c r="L936" s="8"/>
      <c r="M936" s="9">
        <f>IF(OR(K936="",L936="",L936=0),"",K936/L936)</f>
      </c>
      <c r="N936">
        <f>IF(K936="","",IF(K936&gt;0,"Win",IF(K936&lt;0,"Loss","Scratch")))</f>
      </c>
      <c r="O936" s="5"/>
      <c r="P936" s="5"/>
      <c r="Q936" s="5"/>
      <c r="R936" s="5"/>
      <c r="S936" s="10">
        <f>IF(K936="","",SUM(K$2:K936))</f>
      </c>
      <c r="T936" s="10">
        <f>IF(S936="","",MAX(0,MAX(S$2:S936)))</f>
      </c>
      <c r="U936" s="10">
        <f>IF(S936="","",S936-T936)</f>
      </c>
      <c r="V936" s="11">
        <f>IF(U936="","",U936/(Summary!$B$3+T936))</f>
      </c>
    </row>
    <row r="937" spans="1:22" x14ac:dyDescent="0.25">
      <c r="A937" s="4"/>
      <c r="B937" s="4"/>
      <c r="C937" s="5"/>
      <c r="D937" s="5"/>
      <c r="E937" s="5"/>
      <c r="F937" s="5"/>
      <c r="G937" s="5"/>
      <c r="H937" s="5"/>
      <c r="I937" s="6">
        <f>IF(OR(F937="",G937=""),"",(G937-F937)*E937*H937*IF(D937="Short",-1,1))</f>
      </c>
      <c r="J937" s="7"/>
      <c r="K937" s="6">
        <f>IF(I937="","",I937-J937)</f>
      </c>
      <c r="L937" s="8"/>
      <c r="M937" s="9">
        <f>IF(OR(K937="",L937="",L937=0),"",K937/L937)</f>
      </c>
      <c r="N937">
        <f>IF(K937="","",IF(K937&gt;0,"Win",IF(K937&lt;0,"Loss","Scratch")))</f>
      </c>
      <c r="O937" s="5"/>
      <c r="P937" s="5"/>
      <c r="Q937" s="5"/>
      <c r="R937" s="5"/>
      <c r="S937" s="10">
        <f>IF(K937="","",SUM(K$2:K937))</f>
      </c>
      <c r="T937" s="10">
        <f>IF(S937="","",MAX(0,MAX(S$2:S937)))</f>
      </c>
      <c r="U937" s="10">
        <f>IF(S937="","",S937-T937)</f>
      </c>
      <c r="V937" s="11">
        <f>IF(U937="","",U937/(Summary!$B$3+T937))</f>
      </c>
    </row>
    <row r="938" spans="1:22" x14ac:dyDescent="0.25">
      <c r="A938" s="4"/>
      <c r="B938" s="4"/>
      <c r="C938" s="5"/>
      <c r="D938" s="5"/>
      <c r="E938" s="5"/>
      <c r="F938" s="5"/>
      <c r="G938" s="5"/>
      <c r="H938" s="5"/>
      <c r="I938" s="6">
        <f>IF(OR(F938="",G938=""),"",(G938-F938)*E938*H938*IF(D938="Short",-1,1))</f>
      </c>
      <c r="J938" s="7"/>
      <c r="K938" s="6">
        <f>IF(I938="","",I938-J938)</f>
      </c>
      <c r="L938" s="8"/>
      <c r="M938" s="9">
        <f>IF(OR(K938="",L938="",L938=0),"",K938/L938)</f>
      </c>
      <c r="N938">
        <f>IF(K938="","",IF(K938&gt;0,"Win",IF(K938&lt;0,"Loss","Scratch")))</f>
      </c>
      <c r="O938" s="5"/>
      <c r="P938" s="5"/>
      <c r="Q938" s="5"/>
      <c r="R938" s="5"/>
      <c r="S938" s="10">
        <f>IF(K938="","",SUM(K$2:K938))</f>
      </c>
      <c r="T938" s="10">
        <f>IF(S938="","",MAX(0,MAX(S$2:S938)))</f>
      </c>
      <c r="U938" s="10">
        <f>IF(S938="","",S938-T938)</f>
      </c>
      <c r="V938" s="11">
        <f>IF(U938="","",U938/(Summary!$B$3+T938))</f>
      </c>
    </row>
    <row r="939" spans="1:22" x14ac:dyDescent="0.25">
      <c r="A939" s="4"/>
      <c r="B939" s="4"/>
      <c r="C939" s="5"/>
      <c r="D939" s="5"/>
      <c r="E939" s="5"/>
      <c r="F939" s="5"/>
      <c r="G939" s="5"/>
      <c r="H939" s="5"/>
      <c r="I939" s="6">
        <f>IF(OR(F939="",G939=""),"",(G939-F939)*E939*H939*IF(D939="Short",-1,1))</f>
      </c>
      <c r="J939" s="7"/>
      <c r="K939" s="6">
        <f>IF(I939="","",I939-J939)</f>
      </c>
      <c r="L939" s="8"/>
      <c r="M939" s="9">
        <f>IF(OR(K939="",L939="",L939=0),"",K939/L939)</f>
      </c>
      <c r="N939">
        <f>IF(K939="","",IF(K939&gt;0,"Win",IF(K939&lt;0,"Loss","Scratch")))</f>
      </c>
      <c r="O939" s="5"/>
      <c r="P939" s="5"/>
      <c r="Q939" s="5"/>
      <c r="R939" s="5"/>
      <c r="S939" s="10">
        <f>IF(K939="","",SUM(K$2:K939))</f>
      </c>
      <c r="T939" s="10">
        <f>IF(S939="","",MAX(0,MAX(S$2:S939)))</f>
      </c>
      <c r="U939" s="10">
        <f>IF(S939="","",S939-T939)</f>
      </c>
      <c r="V939" s="11">
        <f>IF(U939="","",U939/(Summary!$B$3+T939))</f>
      </c>
    </row>
    <row r="940" spans="1:22" x14ac:dyDescent="0.25">
      <c r="A940" s="4"/>
      <c r="B940" s="4"/>
      <c r="C940" s="5"/>
      <c r="D940" s="5"/>
      <c r="E940" s="5"/>
      <c r="F940" s="5"/>
      <c r="G940" s="5"/>
      <c r="H940" s="5"/>
      <c r="I940" s="6">
        <f>IF(OR(F940="",G940=""),"",(G940-F940)*E940*H940*IF(D940="Short",-1,1))</f>
      </c>
      <c r="J940" s="7"/>
      <c r="K940" s="6">
        <f>IF(I940="","",I940-J940)</f>
      </c>
      <c r="L940" s="8"/>
      <c r="M940" s="9">
        <f>IF(OR(K940="",L940="",L940=0),"",K940/L940)</f>
      </c>
      <c r="N940">
        <f>IF(K940="","",IF(K940&gt;0,"Win",IF(K940&lt;0,"Loss","Scratch")))</f>
      </c>
      <c r="O940" s="5"/>
      <c r="P940" s="5"/>
      <c r="Q940" s="5"/>
      <c r="R940" s="5"/>
      <c r="S940" s="10">
        <f>IF(K940="","",SUM(K$2:K940))</f>
      </c>
      <c r="T940" s="10">
        <f>IF(S940="","",MAX(0,MAX(S$2:S940)))</f>
      </c>
      <c r="U940" s="10">
        <f>IF(S940="","",S940-T940)</f>
      </c>
      <c r="V940" s="11">
        <f>IF(U940="","",U940/(Summary!$B$3+T940))</f>
      </c>
    </row>
    <row r="941" spans="1:22" x14ac:dyDescent="0.25">
      <c r="A941" s="4"/>
      <c r="B941" s="4"/>
      <c r="C941" s="5"/>
      <c r="D941" s="5"/>
      <c r="E941" s="5"/>
      <c r="F941" s="5"/>
      <c r="G941" s="5"/>
      <c r="H941" s="5"/>
      <c r="I941" s="6">
        <f>IF(OR(F941="",G941=""),"",(G941-F941)*E941*H941*IF(D941="Short",-1,1))</f>
      </c>
      <c r="J941" s="7"/>
      <c r="K941" s="6">
        <f>IF(I941="","",I941-J941)</f>
      </c>
      <c r="L941" s="8"/>
      <c r="M941" s="9">
        <f>IF(OR(K941="",L941="",L941=0),"",K941/L941)</f>
      </c>
      <c r="N941">
        <f>IF(K941="","",IF(K941&gt;0,"Win",IF(K941&lt;0,"Loss","Scratch")))</f>
      </c>
      <c r="O941" s="5"/>
      <c r="P941" s="5"/>
      <c r="Q941" s="5"/>
      <c r="R941" s="5"/>
      <c r="S941" s="10">
        <f>IF(K941="","",SUM(K$2:K941))</f>
      </c>
      <c r="T941" s="10">
        <f>IF(S941="","",MAX(0,MAX(S$2:S941)))</f>
      </c>
      <c r="U941" s="10">
        <f>IF(S941="","",S941-T941)</f>
      </c>
      <c r="V941" s="11">
        <f>IF(U941="","",U941/(Summary!$B$3+T941))</f>
      </c>
    </row>
    <row r="942" spans="1:22" x14ac:dyDescent="0.25">
      <c r="A942" s="4"/>
      <c r="B942" s="4"/>
      <c r="C942" s="5"/>
      <c r="D942" s="5"/>
      <c r="E942" s="5"/>
      <c r="F942" s="5"/>
      <c r="G942" s="5"/>
      <c r="H942" s="5"/>
      <c r="I942" s="6">
        <f>IF(OR(F942="",G942=""),"",(G942-F942)*E942*H942*IF(D942="Short",-1,1))</f>
      </c>
      <c r="J942" s="7"/>
      <c r="K942" s="6">
        <f>IF(I942="","",I942-J942)</f>
      </c>
      <c r="L942" s="8"/>
      <c r="M942" s="9">
        <f>IF(OR(K942="",L942="",L942=0),"",K942/L942)</f>
      </c>
      <c r="N942">
        <f>IF(K942="","",IF(K942&gt;0,"Win",IF(K942&lt;0,"Loss","Scratch")))</f>
      </c>
      <c r="O942" s="5"/>
      <c r="P942" s="5"/>
      <c r="Q942" s="5"/>
      <c r="R942" s="5"/>
      <c r="S942" s="10">
        <f>IF(K942="","",SUM(K$2:K942))</f>
      </c>
      <c r="T942" s="10">
        <f>IF(S942="","",MAX(0,MAX(S$2:S942)))</f>
      </c>
      <c r="U942" s="10">
        <f>IF(S942="","",S942-T942)</f>
      </c>
      <c r="V942" s="11">
        <f>IF(U942="","",U942/(Summary!$B$3+T942))</f>
      </c>
    </row>
    <row r="943" spans="1:22" x14ac:dyDescent="0.25">
      <c r="A943" s="4"/>
      <c r="B943" s="4"/>
      <c r="C943" s="5"/>
      <c r="D943" s="5"/>
      <c r="E943" s="5"/>
      <c r="F943" s="5"/>
      <c r="G943" s="5"/>
      <c r="H943" s="5"/>
      <c r="I943" s="6">
        <f>IF(OR(F943="",G943=""),"",(G943-F943)*E943*H943*IF(D943="Short",-1,1))</f>
      </c>
      <c r="J943" s="7"/>
      <c r="K943" s="6">
        <f>IF(I943="","",I943-J943)</f>
      </c>
      <c r="L943" s="8"/>
      <c r="M943" s="9">
        <f>IF(OR(K943="",L943="",L943=0),"",K943/L943)</f>
      </c>
      <c r="N943">
        <f>IF(K943="","",IF(K943&gt;0,"Win",IF(K943&lt;0,"Loss","Scratch")))</f>
      </c>
      <c r="O943" s="5"/>
      <c r="P943" s="5"/>
      <c r="Q943" s="5"/>
      <c r="R943" s="5"/>
      <c r="S943" s="10">
        <f>IF(K943="","",SUM(K$2:K943))</f>
      </c>
      <c r="T943" s="10">
        <f>IF(S943="","",MAX(0,MAX(S$2:S943)))</f>
      </c>
      <c r="U943" s="10">
        <f>IF(S943="","",S943-T943)</f>
      </c>
      <c r="V943" s="11">
        <f>IF(U943="","",U943/(Summary!$B$3+T943))</f>
      </c>
    </row>
    <row r="944" spans="1:22" x14ac:dyDescent="0.25">
      <c r="A944" s="4"/>
      <c r="B944" s="4"/>
      <c r="C944" s="5"/>
      <c r="D944" s="5"/>
      <c r="E944" s="5"/>
      <c r="F944" s="5"/>
      <c r="G944" s="5"/>
      <c r="H944" s="5"/>
      <c r="I944" s="6">
        <f>IF(OR(F944="",G944=""),"",(G944-F944)*E944*H944*IF(D944="Short",-1,1))</f>
      </c>
      <c r="J944" s="7"/>
      <c r="K944" s="6">
        <f>IF(I944="","",I944-J944)</f>
      </c>
      <c r="L944" s="8"/>
      <c r="M944" s="9">
        <f>IF(OR(K944="",L944="",L944=0),"",K944/L944)</f>
      </c>
      <c r="N944">
        <f>IF(K944="","",IF(K944&gt;0,"Win",IF(K944&lt;0,"Loss","Scratch")))</f>
      </c>
      <c r="O944" s="5"/>
      <c r="P944" s="5"/>
      <c r="Q944" s="5"/>
      <c r="R944" s="5"/>
      <c r="S944" s="10">
        <f>IF(K944="","",SUM(K$2:K944))</f>
      </c>
      <c r="T944" s="10">
        <f>IF(S944="","",MAX(0,MAX(S$2:S944)))</f>
      </c>
      <c r="U944" s="10">
        <f>IF(S944="","",S944-T944)</f>
      </c>
      <c r="V944" s="11">
        <f>IF(U944="","",U944/(Summary!$B$3+T944))</f>
      </c>
    </row>
    <row r="945" spans="1:22" x14ac:dyDescent="0.25">
      <c r="A945" s="4"/>
      <c r="B945" s="4"/>
      <c r="C945" s="5"/>
      <c r="D945" s="5"/>
      <c r="E945" s="5"/>
      <c r="F945" s="5"/>
      <c r="G945" s="5"/>
      <c r="H945" s="5"/>
      <c r="I945" s="6">
        <f>IF(OR(F945="",G945=""),"",(G945-F945)*E945*H945*IF(D945="Short",-1,1))</f>
      </c>
      <c r="J945" s="7"/>
      <c r="K945" s="6">
        <f>IF(I945="","",I945-J945)</f>
      </c>
      <c r="L945" s="8"/>
      <c r="M945" s="9">
        <f>IF(OR(K945="",L945="",L945=0),"",K945/L945)</f>
      </c>
      <c r="N945">
        <f>IF(K945="","",IF(K945&gt;0,"Win",IF(K945&lt;0,"Loss","Scratch")))</f>
      </c>
      <c r="O945" s="5"/>
      <c r="P945" s="5"/>
      <c r="Q945" s="5"/>
      <c r="R945" s="5"/>
      <c r="S945" s="10">
        <f>IF(K945="","",SUM(K$2:K945))</f>
      </c>
      <c r="T945" s="10">
        <f>IF(S945="","",MAX(0,MAX(S$2:S945)))</f>
      </c>
      <c r="U945" s="10">
        <f>IF(S945="","",S945-T945)</f>
      </c>
      <c r="V945" s="11">
        <f>IF(U945="","",U945/(Summary!$B$3+T945))</f>
      </c>
    </row>
    <row r="946" spans="1:22" x14ac:dyDescent="0.25">
      <c r="A946" s="4"/>
      <c r="B946" s="4"/>
      <c r="C946" s="5"/>
      <c r="D946" s="5"/>
      <c r="E946" s="5"/>
      <c r="F946" s="5"/>
      <c r="G946" s="5"/>
      <c r="H946" s="5"/>
      <c r="I946" s="6">
        <f>IF(OR(F946="",G946=""),"",(G946-F946)*E946*H946*IF(D946="Short",-1,1))</f>
      </c>
      <c r="J946" s="7"/>
      <c r="K946" s="6">
        <f>IF(I946="","",I946-J946)</f>
      </c>
      <c r="L946" s="8"/>
      <c r="M946" s="9">
        <f>IF(OR(K946="",L946="",L946=0),"",K946/L946)</f>
      </c>
      <c r="N946">
        <f>IF(K946="","",IF(K946&gt;0,"Win",IF(K946&lt;0,"Loss","Scratch")))</f>
      </c>
      <c r="O946" s="5"/>
      <c r="P946" s="5"/>
      <c r="Q946" s="5"/>
      <c r="R946" s="5"/>
      <c r="S946" s="10">
        <f>IF(K946="","",SUM(K$2:K946))</f>
      </c>
      <c r="T946" s="10">
        <f>IF(S946="","",MAX(0,MAX(S$2:S946)))</f>
      </c>
      <c r="U946" s="10">
        <f>IF(S946="","",S946-T946)</f>
      </c>
      <c r="V946" s="11">
        <f>IF(U946="","",U946/(Summary!$B$3+T946))</f>
      </c>
    </row>
    <row r="947" spans="1:22" x14ac:dyDescent="0.25">
      <c r="A947" s="4"/>
      <c r="B947" s="4"/>
      <c r="C947" s="5"/>
      <c r="D947" s="5"/>
      <c r="E947" s="5"/>
      <c r="F947" s="5"/>
      <c r="G947" s="5"/>
      <c r="H947" s="5"/>
      <c r="I947" s="6">
        <f>IF(OR(F947="",G947=""),"",(G947-F947)*E947*H947*IF(D947="Short",-1,1))</f>
      </c>
      <c r="J947" s="7"/>
      <c r="K947" s="6">
        <f>IF(I947="","",I947-J947)</f>
      </c>
      <c r="L947" s="8"/>
      <c r="M947" s="9">
        <f>IF(OR(K947="",L947="",L947=0),"",K947/L947)</f>
      </c>
      <c r="N947">
        <f>IF(K947="","",IF(K947&gt;0,"Win",IF(K947&lt;0,"Loss","Scratch")))</f>
      </c>
      <c r="O947" s="5"/>
      <c r="P947" s="5"/>
      <c r="Q947" s="5"/>
      <c r="R947" s="5"/>
      <c r="S947" s="10">
        <f>IF(K947="","",SUM(K$2:K947))</f>
      </c>
      <c r="T947" s="10">
        <f>IF(S947="","",MAX(0,MAX(S$2:S947)))</f>
      </c>
      <c r="U947" s="10">
        <f>IF(S947="","",S947-T947)</f>
      </c>
      <c r="V947" s="11">
        <f>IF(U947="","",U947/(Summary!$B$3+T947))</f>
      </c>
    </row>
    <row r="948" spans="1:22" x14ac:dyDescent="0.25">
      <c r="A948" s="4"/>
      <c r="B948" s="4"/>
      <c r="C948" s="5"/>
      <c r="D948" s="5"/>
      <c r="E948" s="5"/>
      <c r="F948" s="5"/>
      <c r="G948" s="5"/>
      <c r="H948" s="5"/>
      <c r="I948" s="6">
        <f>IF(OR(F948="",G948=""),"",(G948-F948)*E948*H948*IF(D948="Short",-1,1))</f>
      </c>
      <c r="J948" s="7"/>
      <c r="K948" s="6">
        <f>IF(I948="","",I948-J948)</f>
      </c>
      <c r="L948" s="8"/>
      <c r="M948" s="9">
        <f>IF(OR(K948="",L948="",L948=0),"",K948/L948)</f>
      </c>
      <c r="N948">
        <f>IF(K948="","",IF(K948&gt;0,"Win",IF(K948&lt;0,"Loss","Scratch")))</f>
      </c>
      <c r="O948" s="5"/>
      <c r="P948" s="5"/>
      <c r="Q948" s="5"/>
      <c r="R948" s="5"/>
      <c r="S948" s="10">
        <f>IF(K948="","",SUM(K$2:K948))</f>
      </c>
      <c r="T948" s="10">
        <f>IF(S948="","",MAX(0,MAX(S$2:S948)))</f>
      </c>
      <c r="U948" s="10">
        <f>IF(S948="","",S948-T948)</f>
      </c>
      <c r="V948" s="11">
        <f>IF(U948="","",U948/(Summary!$B$3+T948))</f>
      </c>
    </row>
    <row r="949" spans="1:22" x14ac:dyDescent="0.25">
      <c r="A949" s="4"/>
      <c r="B949" s="4"/>
      <c r="C949" s="5"/>
      <c r="D949" s="5"/>
      <c r="E949" s="5"/>
      <c r="F949" s="5"/>
      <c r="G949" s="5"/>
      <c r="H949" s="5"/>
      <c r="I949" s="6">
        <f>IF(OR(F949="",G949=""),"",(G949-F949)*E949*H949*IF(D949="Short",-1,1))</f>
      </c>
      <c r="J949" s="7"/>
      <c r="K949" s="6">
        <f>IF(I949="","",I949-J949)</f>
      </c>
      <c r="L949" s="8"/>
      <c r="M949" s="9">
        <f>IF(OR(K949="",L949="",L949=0),"",K949/L949)</f>
      </c>
      <c r="N949">
        <f>IF(K949="","",IF(K949&gt;0,"Win",IF(K949&lt;0,"Loss","Scratch")))</f>
      </c>
      <c r="O949" s="5"/>
      <c r="P949" s="5"/>
      <c r="Q949" s="5"/>
      <c r="R949" s="5"/>
      <c r="S949" s="10">
        <f>IF(K949="","",SUM(K$2:K949))</f>
      </c>
      <c r="T949" s="10">
        <f>IF(S949="","",MAX(0,MAX(S$2:S949)))</f>
      </c>
      <c r="U949" s="10">
        <f>IF(S949="","",S949-T949)</f>
      </c>
      <c r="V949" s="11">
        <f>IF(U949="","",U949/(Summary!$B$3+T949))</f>
      </c>
    </row>
    <row r="950" spans="1:22" x14ac:dyDescent="0.25">
      <c r="A950" s="4"/>
      <c r="B950" s="4"/>
      <c r="C950" s="5"/>
      <c r="D950" s="5"/>
      <c r="E950" s="5"/>
      <c r="F950" s="5"/>
      <c r="G950" s="5"/>
      <c r="H950" s="5"/>
      <c r="I950" s="6">
        <f>IF(OR(F950="",G950=""),"",(G950-F950)*E950*H950*IF(D950="Short",-1,1))</f>
      </c>
      <c r="J950" s="7"/>
      <c r="K950" s="6">
        <f>IF(I950="","",I950-J950)</f>
      </c>
      <c r="L950" s="8"/>
      <c r="M950" s="9">
        <f>IF(OR(K950="",L950="",L950=0),"",K950/L950)</f>
      </c>
      <c r="N950">
        <f>IF(K950="","",IF(K950&gt;0,"Win",IF(K950&lt;0,"Loss","Scratch")))</f>
      </c>
      <c r="O950" s="5"/>
      <c r="P950" s="5"/>
      <c r="Q950" s="5"/>
      <c r="R950" s="5"/>
      <c r="S950" s="10">
        <f>IF(K950="","",SUM(K$2:K950))</f>
      </c>
      <c r="T950" s="10">
        <f>IF(S950="","",MAX(0,MAX(S$2:S950)))</f>
      </c>
      <c r="U950" s="10">
        <f>IF(S950="","",S950-T950)</f>
      </c>
      <c r="V950" s="11">
        <f>IF(U950="","",U950/(Summary!$B$3+T950))</f>
      </c>
    </row>
    <row r="951" spans="1:22" x14ac:dyDescent="0.25">
      <c r="A951" s="4"/>
      <c r="B951" s="4"/>
      <c r="C951" s="5"/>
      <c r="D951" s="5"/>
      <c r="E951" s="5"/>
      <c r="F951" s="5"/>
      <c r="G951" s="5"/>
      <c r="H951" s="5"/>
      <c r="I951" s="6">
        <f>IF(OR(F951="",G951=""),"",(G951-F951)*E951*H951*IF(D951="Short",-1,1))</f>
      </c>
      <c r="J951" s="7"/>
      <c r="K951" s="6">
        <f>IF(I951="","",I951-J951)</f>
      </c>
      <c r="L951" s="8"/>
      <c r="M951" s="9">
        <f>IF(OR(K951="",L951="",L951=0),"",K951/L951)</f>
      </c>
      <c r="N951">
        <f>IF(K951="","",IF(K951&gt;0,"Win",IF(K951&lt;0,"Loss","Scratch")))</f>
      </c>
      <c r="O951" s="5"/>
      <c r="P951" s="5"/>
      <c r="Q951" s="5"/>
      <c r="R951" s="5"/>
      <c r="S951" s="10">
        <f>IF(K951="","",SUM(K$2:K951))</f>
      </c>
      <c r="T951" s="10">
        <f>IF(S951="","",MAX(0,MAX(S$2:S951)))</f>
      </c>
      <c r="U951" s="10">
        <f>IF(S951="","",S951-T951)</f>
      </c>
      <c r="V951" s="11">
        <f>IF(U951="","",U951/(Summary!$B$3+T951))</f>
      </c>
    </row>
    <row r="952" spans="1:22" x14ac:dyDescent="0.25">
      <c r="A952" s="4"/>
      <c r="B952" s="4"/>
      <c r="C952" s="5"/>
      <c r="D952" s="5"/>
      <c r="E952" s="5"/>
      <c r="F952" s="5"/>
      <c r="G952" s="5"/>
      <c r="H952" s="5"/>
      <c r="I952" s="6">
        <f>IF(OR(F952="",G952=""),"",(G952-F952)*E952*H952*IF(D952="Short",-1,1))</f>
      </c>
      <c r="J952" s="7"/>
      <c r="K952" s="6">
        <f>IF(I952="","",I952-J952)</f>
      </c>
      <c r="L952" s="8"/>
      <c r="M952" s="9">
        <f>IF(OR(K952="",L952="",L952=0),"",K952/L952)</f>
      </c>
      <c r="N952">
        <f>IF(K952="","",IF(K952&gt;0,"Win",IF(K952&lt;0,"Loss","Scratch")))</f>
      </c>
      <c r="O952" s="5"/>
      <c r="P952" s="5"/>
      <c r="Q952" s="5"/>
      <c r="R952" s="5"/>
      <c r="S952" s="10">
        <f>IF(K952="","",SUM(K$2:K952))</f>
      </c>
      <c r="T952" s="10">
        <f>IF(S952="","",MAX(0,MAX(S$2:S952)))</f>
      </c>
      <c r="U952" s="10">
        <f>IF(S952="","",S952-T952)</f>
      </c>
      <c r="V952" s="11">
        <f>IF(U952="","",U952/(Summary!$B$3+T952))</f>
      </c>
    </row>
    <row r="953" spans="1:22" x14ac:dyDescent="0.25">
      <c r="A953" s="4"/>
      <c r="B953" s="4"/>
      <c r="C953" s="5"/>
      <c r="D953" s="5"/>
      <c r="E953" s="5"/>
      <c r="F953" s="5"/>
      <c r="G953" s="5"/>
      <c r="H953" s="5"/>
      <c r="I953" s="6">
        <f>IF(OR(F953="",G953=""),"",(G953-F953)*E953*H953*IF(D953="Short",-1,1))</f>
      </c>
      <c r="J953" s="7"/>
      <c r="K953" s="6">
        <f>IF(I953="","",I953-J953)</f>
      </c>
      <c r="L953" s="8"/>
      <c r="M953" s="9">
        <f>IF(OR(K953="",L953="",L953=0),"",K953/L953)</f>
      </c>
      <c r="N953">
        <f>IF(K953="","",IF(K953&gt;0,"Win",IF(K953&lt;0,"Loss","Scratch")))</f>
      </c>
      <c r="O953" s="5"/>
      <c r="P953" s="5"/>
      <c r="Q953" s="5"/>
      <c r="R953" s="5"/>
      <c r="S953" s="10">
        <f>IF(K953="","",SUM(K$2:K953))</f>
      </c>
      <c r="T953" s="10">
        <f>IF(S953="","",MAX(0,MAX(S$2:S953)))</f>
      </c>
      <c r="U953" s="10">
        <f>IF(S953="","",S953-T953)</f>
      </c>
      <c r="V953" s="11">
        <f>IF(U953="","",U953/(Summary!$B$3+T953))</f>
      </c>
    </row>
    <row r="954" spans="1:22" x14ac:dyDescent="0.25">
      <c r="A954" s="4"/>
      <c r="B954" s="4"/>
      <c r="C954" s="5"/>
      <c r="D954" s="5"/>
      <c r="E954" s="5"/>
      <c r="F954" s="5"/>
      <c r="G954" s="5"/>
      <c r="H954" s="5"/>
      <c r="I954" s="6">
        <f>IF(OR(F954="",G954=""),"",(G954-F954)*E954*H954*IF(D954="Short",-1,1))</f>
      </c>
      <c r="J954" s="7"/>
      <c r="K954" s="6">
        <f>IF(I954="","",I954-J954)</f>
      </c>
      <c r="L954" s="8"/>
      <c r="M954" s="9">
        <f>IF(OR(K954="",L954="",L954=0),"",K954/L954)</f>
      </c>
      <c r="N954">
        <f>IF(K954="","",IF(K954&gt;0,"Win",IF(K954&lt;0,"Loss","Scratch")))</f>
      </c>
      <c r="O954" s="5"/>
      <c r="P954" s="5"/>
      <c r="Q954" s="5"/>
      <c r="R954" s="5"/>
      <c r="S954" s="10">
        <f>IF(K954="","",SUM(K$2:K954))</f>
      </c>
      <c r="T954" s="10">
        <f>IF(S954="","",MAX(0,MAX(S$2:S954)))</f>
      </c>
      <c r="U954" s="10">
        <f>IF(S954="","",S954-T954)</f>
      </c>
      <c r="V954" s="11">
        <f>IF(U954="","",U954/(Summary!$B$3+T954))</f>
      </c>
    </row>
    <row r="955" spans="1:22" x14ac:dyDescent="0.25">
      <c r="A955" s="4"/>
      <c r="B955" s="4"/>
      <c r="C955" s="5"/>
      <c r="D955" s="5"/>
      <c r="E955" s="5"/>
      <c r="F955" s="5"/>
      <c r="G955" s="5"/>
      <c r="H955" s="5"/>
      <c r="I955" s="6">
        <f>IF(OR(F955="",G955=""),"",(G955-F955)*E955*H955*IF(D955="Short",-1,1))</f>
      </c>
      <c r="J955" s="7"/>
      <c r="K955" s="6">
        <f>IF(I955="","",I955-J955)</f>
      </c>
      <c r="L955" s="8"/>
      <c r="M955" s="9">
        <f>IF(OR(K955="",L955="",L955=0),"",K955/L955)</f>
      </c>
      <c r="N955">
        <f>IF(K955="","",IF(K955&gt;0,"Win",IF(K955&lt;0,"Loss","Scratch")))</f>
      </c>
      <c r="O955" s="5"/>
      <c r="P955" s="5"/>
      <c r="Q955" s="5"/>
      <c r="R955" s="5"/>
      <c r="S955" s="10">
        <f>IF(K955="","",SUM(K$2:K955))</f>
      </c>
      <c r="T955" s="10">
        <f>IF(S955="","",MAX(0,MAX(S$2:S955)))</f>
      </c>
      <c r="U955" s="10">
        <f>IF(S955="","",S955-T955)</f>
      </c>
      <c r="V955" s="11">
        <f>IF(U955="","",U955/(Summary!$B$3+T955))</f>
      </c>
    </row>
    <row r="956" spans="1:22" x14ac:dyDescent="0.25">
      <c r="A956" s="4"/>
      <c r="B956" s="4"/>
      <c r="C956" s="5"/>
      <c r="D956" s="5"/>
      <c r="E956" s="5"/>
      <c r="F956" s="5"/>
      <c r="G956" s="5"/>
      <c r="H956" s="5"/>
      <c r="I956" s="6">
        <f>IF(OR(F956="",G956=""),"",(G956-F956)*E956*H956*IF(D956="Short",-1,1))</f>
      </c>
      <c r="J956" s="7"/>
      <c r="K956" s="6">
        <f>IF(I956="","",I956-J956)</f>
      </c>
      <c r="L956" s="8"/>
      <c r="M956" s="9">
        <f>IF(OR(K956="",L956="",L956=0),"",K956/L956)</f>
      </c>
      <c r="N956">
        <f>IF(K956="","",IF(K956&gt;0,"Win",IF(K956&lt;0,"Loss","Scratch")))</f>
      </c>
      <c r="O956" s="5"/>
      <c r="P956" s="5"/>
      <c r="Q956" s="5"/>
      <c r="R956" s="5"/>
      <c r="S956" s="10">
        <f>IF(K956="","",SUM(K$2:K956))</f>
      </c>
      <c r="T956" s="10">
        <f>IF(S956="","",MAX(0,MAX(S$2:S956)))</f>
      </c>
      <c r="U956" s="10">
        <f>IF(S956="","",S956-T956)</f>
      </c>
      <c r="V956" s="11">
        <f>IF(U956="","",U956/(Summary!$B$3+T956))</f>
      </c>
    </row>
    <row r="957" spans="1:22" x14ac:dyDescent="0.25">
      <c r="A957" s="4"/>
      <c r="B957" s="4"/>
      <c r="C957" s="5"/>
      <c r="D957" s="5"/>
      <c r="E957" s="5"/>
      <c r="F957" s="5"/>
      <c r="G957" s="5"/>
      <c r="H957" s="5"/>
      <c r="I957" s="6">
        <f>IF(OR(F957="",G957=""),"",(G957-F957)*E957*H957*IF(D957="Short",-1,1))</f>
      </c>
      <c r="J957" s="7"/>
      <c r="K957" s="6">
        <f>IF(I957="","",I957-J957)</f>
      </c>
      <c r="L957" s="8"/>
      <c r="M957" s="9">
        <f>IF(OR(K957="",L957="",L957=0),"",K957/L957)</f>
      </c>
      <c r="N957">
        <f>IF(K957="","",IF(K957&gt;0,"Win",IF(K957&lt;0,"Loss","Scratch")))</f>
      </c>
      <c r="O957" s="5"/>
      <c r="P957" s="5"/>
      <c r="Q957" s="5"/>
      <c r="R957" s="5"/>
      <c r="S957" s="10">
        <f>IF(K957="","",SUM(K$2:K957))</f>
      </c>
      <c r="T957" s="10">
        <f>IF(S957="","",MAX(0,MAX(S$2:S957)))</f>
      </c>
      <c r="U957" s="10">
        <f>IF(S957="","",S957-T957)</f>
      </c>
      <c r="V957" s="11">
        <f>IF(U957="","",U957/(Summary!$B$3+T957))</f>
      </c>
    </row>
    <row r="958" spans="1:22" x14ac:dyDescent="0.25">
      <c r="A958" s="4"/>
      <c r="B958" s="4"/>
      <c r="C958" s="5"/>
      <c r="D958" s="5"/>
      <c r="E958" s="5"/>
      <c r="F958" s="5"/>
      <c r="G958" s="5"/>
      <c r="H958" s="5"/>
      <c r="I958" s="6">
        <f>IF(OR(F958="",G958=""),"",(G958-F958)*E958*H958*IF(D958="Short",-1,1))</f>
      </c>
      <c r="J958" s="7"/>
      <c r="K958" s="6">
        <f>IF(I958="","",I958-J958)</f>
      </c>
      <c r="L958" s="8"/>
      <c r="M958" s="9">
        <f>IF(OR(K958="",L958="",L958=0),"",K958/L958)</f>
      </c>
      <c r="N958">
        <f>IF(K958="","",IF(K958&gt;0,"Win",IF(K958&lt;0,"Loss","Scratch")))</f>
      </c>
      <c r="O958" s="5"/>
      <c r="P958" s="5"/>
      <c r="Q958" s="5"/>
      <c r="R958" s="5"/>
      <c r="S958" s="10">
        <f>IF(K958="","",SUM(K$2:K958))</f>
      </c>
      <c r="T958" s="10">
        <f>IF(S958="","",MAX(0,MAX(S$2:S958)))</f>
      </c>
      <c r="U958" s="10">
        <f>IF(S958="","",S958-T958)</f>
      </c>
      <c r="V958" s="11">
        <f>IF(U958="","",U958/(Summary!$B$3+T958))</f>
      </c>
    </row>
    <row r="959" spans="1:22" x14ac:dyDescent="0.25">
      <c r="A959" s="4"/>
      <c r="B959" s="4"/>
      <c r="C959" s="5"/>
      <c r="D959" s="5"/>
      <c r="E959" s="5"/>
      <c r="F959" s="5"/>
      <c r="G959" s="5"/>
      <c r="H959" s="5"/>
      <c r="I959" s="6">
        <f>IF(OR(F959="",G959=""),"",(G959-F959)*E959*H959*IF(D959="Short",-1,1))</f>
      </c>
      <c r="J959" s="7"/>
      <c r="K959" s="6">
        <f>IF(I959="","",I959-J959)</f>
      </c>
      <c r="L959" s="8"/>
      <c r="M959" s="9">
        <f>IF(OR(K959="",L959="",L959=0),"",K959/L959)</f>
      </c>
      <c r="N959">
        <f>IF(K959="","",IF(K959&gt;0,"Win",IF(K959&lt;0,"Loss","Scratch")))</f>
      </c>
      <c r="O959" s="5"/>
      <c r="P959" s="5"/>
      <c r="Q959" s="5"/>
      <c r="R959" s="5"/>
      <c r="S959" s="10">
        <f>IF(K959="","",SUM(K$2:K959))</f>
      </c>
      <c r="T959" s="10">
        <f>IF(S959="","",MAX(0,MAX(S$2:S959)))</f>
      </c>
      <c r="U959" s="10">
        <f>IF(S959="","",S959-T959)</f>
      </c>
      <c r="V959" s="11">
        <f>IF(U959="","",U959/(Summary!$B$3+T959))</f>
      </c>
    </row>
    <row r="960" spans="1:22" x14ac:dyDescent="0.25">
      <c r="A960" s="4"/>
      <c r="B960" s="4"/>
      <c r="C960" s="5"/>
      <c r="D960" s="5"/>
      <c r="E960" s="5"/>
      <c r="F960" s="5"/>
      <c r="G960" s="5"/>
      <c r="H960" s="5"/>
      <c r="I960" s="6">
        <f>IF(OR(F960="",G960=""),"",(G960-F960)*E960*H960*IF(D960="Short",-1,1))</f>
      </c>
      <c r="J960" s="7"/>
      <c r="K960" s="6">
        <f>IF(I960="","",I960-J960)</f>
      </c>
      <c r="L960" s="8"/>
      <c r="M960" s="9">
        <f>IF(OR(K960="",L960="",L960=0),"",K960/L960)</f>
      </c>
      <c r="N960">
        <f>IF(K960="","",IF(K960&gt;0,"Win",IF(K960&lt;0,"Loss","Scratch")))</f>
      </c>
      <c r="O960" s="5"/>
      <c r="P960" s="5"/>
      <c r="Q960" s="5"/>
      <c r="R960" s="5"/>
      <c r="S960" s="10">
        <f>IF(K960="","",SUM(K$2:K960))</f>
      </c>
      <c r="T960" s="10">
        <f>IF(S960="","",MAX(0,MAX(S$2:S960)))</f>
      </c>
      <c r="U960" s="10">
        <f>IF(S960="","",S960-T960)</f>
      </c>
      <c r="V960" s="11">
        <f>IF(U960="","",U960/(Summary!$B$3+T960))</f>
      </c>
    </row>
    <row r="961" spans="1:22" x14ac:dyDescent="0.25">
      <c r="A961" s="4"/>
      <c r="B961" s="4"/>
      <c r="C961" s="5"/>
      <c r="D961" s="5"/>
      <c r="E961" s="5"/>
      <c r="F961" s="5"/>
      <c r="G961" s="5"/>
      <c r="H961" s="5"/>
      <c r="I961" s="6">
        <f>IF(OR(F961="",G961=""),"",(G961-F961)*E961*H961*IF(D961="Short",-1,1))</f>
      </c>
      <c r="J961" s="7"/>
      <c r="K961" s="6">
        <f>IF(I961="","",I961-J961)</f>
      </c>
      <c r="L961" s="8"/>
      <c r="M961" s="9">
        <f>IF(OR(K961="",L961="",L961=0),"",K961/L961)</f>
      </c>
      <c r="N961">
        <f>IF(K961="","",IF(K961&gt;0,"Win",IF(K961&lt;0,"Loss","Scratch")))</f>
      </c>
      <c r="O961" s="5"/>
      <c r="P961" s="5"/>
      <c r="Q961" s="5"/>
      <c r="R961" s="5"/>
      <c r="S961" s="10">
        <f>IF(K961="","",SUM(K$2:K961))</f>
      </c>
      <c r="T961" s="10">
        <f>IF(S961="","",MAX(0,MAX(S$2:S961)))</f>
      </c>
      <c r="U961" s="10">
        <f>IF(S961="","",S961-T961)</f>
      </c>
      <c r="V961" s="11">
        <f>IF(U961="","",U961/(Summary!$B$3+T961))</f>
      </c>
    </row>
    <row r="962" spans="1:22" x14ac:dyDescent="0.25">
      <c r="A962" s="4"/>
      <c r="B962" s="4"/>
      <c r="C962" s="5"/>
      <c r="D962" s="5"/>
      <c r="E962" s="5"/>
      <c r="F962" s="5"/>
      <c r="G962" s="5"/>
      <c r="H962" s="5"/>
      <c r="I962" s="6">
        <f>IF(OR(F962="",G962=""),"",(G962-F962)*E962*H962*IF(D962="Short",-1,1))</f>
      </c>
      <c r="J962" s="7"/>
      <c r="K962" s="6">
        <f>IF(I962="","",I962-J962)</f>
      </c>
      <c r="L962" s="8"/>
      <c r="M962" s="9">
        <f>IF(OR(K962="",L962="",L962=0),"",K962/L962)</f>
      </c>
      <c r="N962">
        <f>IF(K962="","",IF(K962&gt;0,"Win",IF(K962&lt;0,"Loss","Scratch")))</f>
      </c>
      <c r="O962" s="5"/>
      <c r="P962" s="5"/>
      <c r="Q962" s="5"/>
      <c r="R962" s="5"/>
      <c r="S962" s="10">
        <f>IF(K962="","",SUM(K$2:K962))</f>
      </c>
      <c r="T962" s="10">
        <f>IF(S962="","",MAX(0,MAX(S$2:S962)))</f>
      </c>
      <c r="U962" s="10">
        <f>IF(S962="","",S962-T962)</f>
      </c>
      <c r="V962" s="11">
        <f>IF(U962="","",U962/(Summary!$B$3+T962))</f>
      </c>
    </row>
    <row r="963" spans="1:22" x14ac:dyDescent="0.25">
      <c r="A963" s="4"/>
      <c r="B963" s="4"/>
      <c r="C963" s="5"/>
      <c r="D963" s="5"/>
      <c r="E963" s="5"/>
      <c r="F963" s="5"/>
      <c r="G963" s="5"/>
      <c r="H963" s="5"/>
      <c r="I963" s="6">
        <f>IF(OR(F963="",G963=""),"",(G963-F963)*E963*H963*IF(D963="Short",-1,1))</f>
      </c>
      <c r="J963" s="7"/>
      <c r="K963" s="6">
        <f>IF(I963="","",I963-J963)</f>
      </c>
      <c r="L963" s="8"/>
      <c r="M963" s="9">
        <f>IF(OR(K963="",L963="",L963=0),"",K963/L963)</f>
      </c>
      <c r="N963">
        <f>IF(K963="","",IF(K963&gt;0,"Win",IF(K963&lt;0,"Loss","Scratch")))</f>
      </c>
      <c r="O963" s="5"/>
      <c r="P963" s="5"/>
      <c r="Q963" s="5"/>
      <c r="R963" s="5"/>
      <c r="S963" s="10">
        <f>IF(K963="","",SUM(K$2:K963))</f>
      </c>
      <c r="T963" s="10">
        <f>IF(S963="","",MAX(0,MAX(S$2:S963)))</f>
      </c>
      <c r="U963" s="10">
        <f>IF(S963="","",S963-T963)</f>
      </c>
      <c r="V963" s="11">
        <f>IF(U963="","",U963/(Summary!$B$3+T963))</f>
      </c>
    </row>
    <row r="964" spans="1:22" x14ac:dyDescent="0.25">
      <c r="A964" s="4"/>
      <c r="B964" s="4"/>
      <c r="C964" s="5"/>
      <c r="D964" s="5"/>
      <c r="E964" s="5"/>
      <c r="F964" s="5"/>
      <c r="G964" s="5"/>
      <c r="H964" s="5"/>
      <c r="I964" s="6">
        <f>IF(OR(F964="",G964=""),"",(G964-F964)*E964*H964*IF(D964="Short",-1,1))</f>
      </c>
      <c r="J964" s="7"/>
      <c r="K964" s="6">
        <f>IF(I964="","",I964-J964)</f>
      </c>
      <c r="L964" s="8"/>
      <c r="M964" s="9">
        <f>IF(OR(K964="",L964="",L964=0),"",K964/L964)</f>
      </c>
      <c r="N964">
        <f>IF(K964="","",IF(K964&gt;0,"Win",IF(K964&lt;0,"Loss","Scratch")))</f>
      </c>
      <c r="O964" s="5"/>
      <c r="P964" s="5"/>
      <c r="Q964" s="5"/>
      <c r="R964" s="5"/>
      <c r="S964" s="10">
        <f>IF(K964="","",SUM(K$2:K964))</f>
      </c>
      <c r="T964" s="10">
        <f>IF(S964="","",MAX(0,MAX(S$2:S964)))</f>
      </c>
      <c r="U964" s="10">
        <f>IF(S964="","",S964-T964)</f>
      </c>
      <c r="V964" s="11">
        <f>IF(U964="","",U964/(Summary!$B$3+T964))</f>
      </c>
    </row>
    <row r="965" spans="1:22" x14ac:dyDescent="0.25">
      <c r="A965" s="4"/>
      <c r="B965" s="4"/>
      <c r="C965" s="5"/>
      <c r="D965" s="5"/>
      <c r="E965" s="5"/>
      <c r="F965" s="5"/>
      <c r="G965" s="5"/>
      <c r="H965" s="5"/>
      <c r="I965" s="6">
        <f>IF(OR(F965="",G965=""),"",(G965-F965)*E965*H965*IF(D965="Short",-1,1))</f>
      </c>
      <c r="J965" s="7"/>
      <c r="K965" s="6">
        <f>IF(I965="","",I965-J965)</f>
      </c>
      <c r="L965" s="8"/>
      <c r="M965" s="9">
        <f>IF(OR(K965="",L965="",L965=0),"",K965/L965)</f>
      </c>
      <c r="N965">
        <f>IF(K965="","",IF(K965&gt;0,"Win",IF(K965&lt;0,"Loss","Scratch")))</f>
      </c>
      <c r="O965" s="5"/>
      <c r="P965" s="5"/>
      <c r="Q965" s="5"/>
      <c r="R965" s="5"/>
      <c r="S965" s="10">
        <f>IF(K965="","",SUM(K$2:K965))</f>
      </c>
      <c r="T965" s="10">
        <f>IF(S965="","",MAX(0,MAX(S$2:S965)))</f>
      </c>
      <c r="U965" s="10">
        <f>IF(S965="","",S965-T965)</f>
      </c>
      <c r="V965" s="11">
        <f>IF(U965="","",U965/(Summary!$B$3+T965))</f>
      </c>
    </row>
    <row r="966" spans="1:22" x14ac:dyDescent="0.25">
      <c r="A966" s="4"/>
      <c r="B966" s="4"/>
      <c r="C966" s="5"/>
      <c r="D966" s="5"/>
      <c r="E966" s="5"/>
      <c r="F966" s="5"/>
      <c r="G966" s="5"/>
      <c r="H966" s="5"/>
      <c r="I966" s="6">
        <f>IF(OR(F966="",G966=""),"",(G966-F966)*E966*H966*IF(D966="Short",-1,1))</f>
      </c>
      <c r="J966" s="7"/>
      <c r="K966" s="6">
        <f>IF(I966="","",I966-J966)</f>
      </c>
      <c r="L966" s="8"/>
      <c r="M966" s="9">
        <f>IF(OR(K966="",L966="",L966=0),"",K966/L966)</f>
      </c>
      <c r="N966">
        <f>IF(K966="","",IF(K966&gt;0,"Win",IF(K966&lt;0,"Loss","Scratch")))</f>
      </c>
      <c r="O966" s="5"/>
      <c r="P966" s="5"/>
      <c r="Q966" s="5"/>
      <c r="R966" s="5"/>
      <c r="S966" s="10">
        <f>IF(K966="","",SUM(K$2:K966))</f>
      </c>
      <c r="T966" s="10">
        <f>IF(S966="","",MAX(0,MAX(S$2:S966)))</f>
      </c>
      <c r="U966" s="10">
        <f>IF(S966="","",S966-T966)</f>
      </c>
      <c r="V966" s="11">
        <f>IF(U966="","",U966/(Summary!$B$3+T966))</f>
      </c>
    </row>
    <row r="967" spans="1:22" x14ac:dyDescent="0.25">
      <c r="A967" s="4"/>
      <c r="B967" s="4"/>
      <c r="C967" s="5"/>
      <c r="D967" s="5"/>
      <c r="E967" s="5"/>
      <c r="F967" s="5"/>
      <c r="G967" s="5"/>
      <c r="H967" s="5"/>
      <c r="I967" s="6">
        <f>IF(OR(F967="",G967=""),"",(G967-F967)*E967*H967*IF(D967="Short",-1,1))</f>
      </c>
      <c r="J967" s="7"/>
      <c r="K967" s="6">
        <f>IF(I967="","",I967-J967)</f>
      </c>
      <c r="L967" s="8"/>
      <c r="M967" s="9">
        <f>IF(OR(K967="",L967="",L967=0),"",K967/L967)</f>
      </c>
      <c r="N967">
        <f>IF(K967="","",IF(K967&gt;0,"Win",IF(K967&lt;0,"Loss","Scratch")))</f>
      </c>
      <c r="O967" s="5"/>
      <c r="P967" s="5"/>
      <c r="Q967" s="5"/>
      <c r="R967" s="5"/>
      <c r="S967" s="10">
        <f>IF(K967="","",SUM(K$2:K967))</f>
      </c>
      <c r="T967" s="10">
        <f>IF(S967="","",MAX(0,MAX(S$2:S967)))</f>
      </c>
      <c r="U967" s="10">
        <f>IF(S967="","",S967-T967)</f>
      </c>
      <c r="V967" s="11">
        <f>IF(U967="","",U967/(Summary!$B$3+T967))</f>
      </c>
    </row>
    <row r="968" spans="1:22" x14ac:dyDescent="0.25">
      <c r="A968" s="4"/>
      <c r="B968" s="4"/>
      <c r="C968" s="5"/>
      <c r="D968" s="5"/>
      <c r="E968" s="5"/>
      <c r="F968" s="5"/>
      <c r="G968" s="5"/>
      <c r="H968" s="5"/>
      <c r="I968" s="6">
        <f>IF(OR(F968="",G968=""),"",(G968-F968)*E968*H968*IF(D968="Short",-1,1))</f>
      </c>
      <c r="J968" s="7"/>
      <c r="K968" s="6">
        <f>IF(I968="","",I968-J968)</f>
      </c>
      <c r="L968" s="8"/>
      <c r="M968" s="9">
        <f>IF(OR(K968="",L968="",L968=0),"",K968/L968)</f>
      </c>
      <c r="N968">
        <f>IF(K968="","",IF(K968&gt;0,"Win",IF(K968&lt;0,"Loss","Scratch")))</f>
      </c>
      <c r="O968" s="5"/>
      <c r="P968" s="5"/>
      <c r="Q968" s="5"/>
      <c r="R968" s="5"/>
      <c r="S968" s="10">
        <f>IF(K968="","",SUM(K$2:K968))</f>
      </c>
      <c r="T968" s="10">
        <f>IF(S968="","",MAX(0,MAX(S$2:S968)))</f>
      </c>
      <c r="U968" s="10">
        <f>IF(S968="","",S968-T968)</f>
      </c>
      <c r="V968" s="11">
        <f>IF(U968="","",U968/(Summary!$B$3+T968))</f>
      </c>
    </row>
    <row r="969" spans="1:22" x14ac:dyDescent="0.25">
      <c r="A969" s="4"/>
      <c r="B969" s="4"/>
      <c r="C969" s="5"/>
      <c r="D969" s="5"/>
      <c r="E969" s="5"/>
      <c r="F969" s="5"/>
      <c r="G969" s="5"/>
      <c r="H969" s="5"/>
      <c r="I969" s="6">
        <f>IF(OR(F969="",G969=""),"",(G969-F969)*E969*H969*IF(D969="Short",-1,1))</f>
      </c>
      <c r="J969" s="7"/>
      <c r="K969" s="6">
        <f>IF(I969="","",I969-J969)</f>
      </c>
      <c r="L969" s="8"/>
      <c r="M969" s="9">
        <f>IF(OR(K969="",L969="",L969=0),"",K969/L969)</f>
      </c>
      <c r="N969">
        <f>IF(K969="","",IF(K969&gt;0,"Win",IF(K969&lt;0,"Loss","Scratch")))</f>
      </c>
      <c r="O969" s="5"/>
      <c r="P969" s="5"/>
      <c r="Q969" s="5"/>
      <c r="R969" s="5"/>
      <c r="S969" s="10">
        <f>IF(K969="","",SUM(K$2:K969))</f>
      </c>
      <c r="T969" s="10">
        <f>IF(S969="","",MAX(0,MAX(S$2:S969)))</f>
      </c>
      <c r="U969" s="10">
        <f>IF(S969="","",S969-T969)</f>
      </c>
      <c r="V969" s="11">
        <f>IF(U969="","",U969/(Summary!$B$3+T969))</f>
      </c>
    </row>
    <row r="970" spans="1:22" x14ac:dyDescent="0.25">
      <c r="A970" s="4"/>
      <c r="B970" s="4"/>
      <c r="C970" s="5"/>
      <c r="D970" s="5"/>
      <c r="E970" s="5"/>
      <c r="F970" s="5"/>
      <c r="G970" s="5"/>
      <c r="H970" s="5"/>
      <c r="I970" s="6">
        <f>IF(OR(F970="",G970=""),"",(G970-F970)*E970*H970*IF(D970="Short",-1,1))</f>
      </c>
      <c r="J970" s="7"/>
      <c r="K970" s="6">
        <f>IF(I970="","",I970-J970)</f>
      </c>
      <c r="L970" s="8"/>
      <c r="M970" s="9">
        <f>IF(OR(K970="",L970="",L970=0),"",K970/L970)</f>
      </c>
      <c r="N970">
        <f>IF(K970="","",IF(K970&gt;0,"Win",IF(K970&lt;0,"Loss","Scratch")))</f>
      </c>
      <c r="O970" s="5"/>
      <c r="P970" s="5"/>
      <c r="Q970" s="5"/>
      <c r="R970" s="5"/>
      <c r="S970" s="10">
        <f>IF(K970="","",SUM(K$2:K970))</f>
      </c>
      <c r="T970" s="10">
        <f>IF(S970="","",MAX(0,MAX(S$2:S970)))</f>
      </c>
      <c r="U970" s="10">
        <f>IF(S970="","",S970-T970)</f>
      </c>
      <c r="V970" s="11">
        <f>IF(U970="","",U970/(Summary!$B$3+T970))</f>
      </c>
    </row>
    <row r="971" spans="1:22" x14ac:dyDescent="0.25">
      <c r="A971" s="4"/>
      <c r="B971" s="4"/>
      <c r="C971" s="5"/>
      <c r="D971" s="5"/>
      <c r="E971" s="5"/>
      <c r="F971" s="5"/>
      <c r="G971" s="5"/>
      <c r="H971" s="5"/>
      <c r="I971" s="6">
        <f>IF(OR(F971="",G971=""),"",(G971-F971)*E971*H971*IF(D971="Short",-1,1))</f>
      </c>
      <c r="J971" s="7"/>
      <c r="K971" s="6">
        <f>IF(I971="","",I971-J971)</f>
      </c>
      <c r="L971" s="8"/>
      <c r="M971" s="9">
        <f>IF(OR(K971="",L971="",L971=0),"",K971/L971)</f>
      </c>
      <c r="N971">
        <f>IF(K971="","",IF(K971&gt;0,"Win",IF(K971&lt;0,"Loss","Scratch")))</f>
      </c>
      <c r="O971" s="5"/>
      <c r="P971" s="5"/>
      <c r="Q971" s="5"/>
      <c r="R971" s="5"/>
      <c r="S971" s="10">
        <f>IF(K971="","",SUM(K$2:K971))</f>
      </c>
      <c r="T971" s="10">
        <f>IF(S971="","",MAX(0,MAX(S$2:S971)))</f>
      </c>
      <c r="U971" s="10">
        <f>IF(S971="","",S971-T971)</f>
      </c>
      <c r="V971" s="11">
        <f>IF(U971="","",U971/(Summary!$B$3+T971))</f>
      </c>
    </row>
    <row r="972" spans="1:22" x14ac:dyDescent="0.25">
      <c r="A972" s="4"/>
      <c r="B972" s="4"/>
      <c r="C972" s="5"/>
      <c r="D972" s="5"/>
      <c r="E972" s="5"/>
      <c r="F972" s="5"/>
      <c r="G972" s="5"/>
      <c r="H972" s="5"/>
      <c r="I972" s="6">
        <f>IF(OR(F972="",G972=""),"",(G972-F972)*E972*H972*IF(D972="Short",-1,1))</f>
      </c>
      <c r="J972" s="7"/>
      <c r="K972" s="6">
        <f>IF(I972="","",I972-J972)</f>
      </c>
      <c r="L972" s="8"/>
      <c r="M972" s="9">
        <f>IF(OR(K972="",L972="",L972=0),"",K972/L972)</f>
      </c>
      <c r="N972">
        <f>IF(K972="","",IF(K972&gt;0,"Win",IF(K972&lt;0,"Loss","Scratch")))</f>
      </c>
      <c r="O972" s="5"/>
      <c r="P972" s="5"/>
      <c r="Q972" s="5"/>
      <c r="R972" s="5"/>
      <c r="S972" s="10">
        <f>IF(K972="","",SUM(K$2:K972))</f>
      </c>
      <c r="T972" s="10">
        <f>IF(S972="","",MAX(0,MAX(S$2:S972)))</f>
      </c>
      <c r="U972" s="10">
        <f>IF(S972="","",S972-T972)</f>
      </c>
      <c r="V972" s="11">
        <f>IF(U972="","",U972/(Summary!$B$3+T972))</f>
      </c>
    </row>
    <row r="973" spans="1:22" x14ac:dyDescent="0.25">
      <c r="A973" s="4"/>
      <c r="B973" s="4"/>
      <c r="C973" s="5"/>
      <c r="D973" s="5"/>
      <c r="E973" s="5"/>
      <c r="F973" s="5"/>
      <c r="G973" s="5"/>
      <c r="H973" s="5"/>
      <c r="I973" s="6">
        <f>IF(OR(F973="",G973=""),"",(G973-F973)*E973*H973*IF(D973="Short",-1,1))</f>
      </c>
      <c r="J973" s="7"/>
      <c r="K973" s="6">
        <f>IF(I973="","",I973-J973)</f>
      </c>
      <c r="L973" s="8"/>
      <c r="M973" s="9">
        <f>IF(OR(K973="",L973="",L973=0),"",K973/L973)</f>
      </c>
      <c r="N973">
        <f>IF(K973="","",IF(K973&gt;0,"Win",IF(K973&lt;0,"Loss","Scratch")))</f>
      </c>
      <c r="O973" s="5"/>
      <c r="P973" s="5"/>
      <c r="Q973" s="5"/>
      <c r="R973" s="5"/>
      <c r="S973" s="10">
        <f>IF(K973="","",SUM(K$2:K973))</f>
      </c>
      <c r="T973" s="10">
        <f>IF(S973="","",MAX(0,MAX(S$2:S973)))</f>
      </c>
      <c r="U973" s="10">
        <f>IF(S973="","",S973-T973)</f>
      </c>
      <c r="V973" s="11">
        <f>IF(U973="","",U973/(Summary!$B$3+T973))</f>
      </c>
    </row>
    <row r="974" spans="1:22" x14ac:dyDescent="0.25">
      <c r="A974" s="4"/>
      <c r="B974" s="4"/>
      <c r="C974" s="5"/>
      <c r="D974" s="5"/>
      <c r="E974" s="5"/>
      <c r="F974" s="5"/>
      <c r="G974" s="5"/>
      <c r="H974" s="5"/>
      <c r="I974" s="6">
        <f>IF(OR(F974="",G974=""),"",(G974-F974)*E974*H974*IF(D974="Short",-1,1))</f>
      </c>
      <c r="J974" s="7"/>
      <c r="K974" s="6">
        <f>IF(I974="","",I974-J974)</f>
      </c>
      <c r="L974" s="8"/>
      <c r="M974" s="9">
        <f>IF(OR(K974="",L974="",L974=0),"",K974/L974)</f>
      </c>
      <c r="N974">
        <f>IF(K974="","",IF(K974&gt;0,"Win",IF(K974&lt;0,"Loss","Scratch")))</f>
      </c>
      <c r="O974" s="5"/>
      <c r="P974" s="5"/>
      <c r="Q974" s="5"/>
      <c r="R974" s="5"/>
      <c r="S974" s="10">
        <f>IF(K974="","",SUM(K$2:K974))</f>
      </c>
      <c r="T974" s="10">
        <f>IF(S974="","",MAX(0,MAX(S$2:S974)))</f>
      </c>
      <c r="U974" s="10">
        <f>IF(S974="","",S974-T974)</f>
      </c>
      <c r="V974" s="11">
        <f>IF(U974="","",U974/(Summary!$B$3+T974))</f>
      </c>
    </row>
    <row r="975" spans="1:22" x14ac:dyDescent="0.25">
      <c r="A975" s="4"/>
      <c r="B975" s="4"/>
      <c r="C975" s="5"/>
      <c r="D975" s="5"/>
      <c r="E975" s="5"/>
      <c r="F975" s="5"/>
      <c r="G975" s="5"/>
      <c r="H975" s="5"/>
      <c r="I975" s="6">
        <f>IF(OR(F975="",G975=""),"",(G975-F975)*E975*H975*IF(D975="Short",-1,1))</f>
      </c>
      <c r="J975" s="7"/>
      <c r="K975" s="6">
        <f>IF(I975="","",I975-J975)</f>
      </c>
      <c r="L975" s="8"/>
      <c r="M975" s="9">
        <f>IF(OR(K975="",L975="",L975=0),"",K975/L975)</f>
      </c>
      <c r="N975">
        <f>IF(K975="","",IF(K975&gt;0,"Win",IF(K975&lt;0,"Loss","Scratch")))</f>
      </c>
      <c r="O975" s="5"/>
      <c r="P975" s="5"/>
      <c r="Q975" s="5"/>
      <c r="R975" s="5"/>
      <c r="S975" s="10">
        <f>IF(K975="","",SUM(K$2:K975))</f>
      </c>
      <c r="T975" s="10">
        <f>IF(S975="","",MAX(0,MAX(S$2:S975)))</f>
      </c>
      <c r="U975" s="10">
        <f>IF(S975="","",S975-T975)</f>
      </c>
      <c r="V975" s="11">
        <f>IF(U975="","",U975/(Summary!$B$3+T975))</f>
      </c>
    </row>
    <row r="976" spans="1:22" x14ac:dyDescent="0.25">
      <c r="A976" s="4"/>
      <c r="B976" s="4"/>
      <c r="C976" s="5"/>
      <c r="D976" s="5"/>
      <c r="E976" s="5"/>
      <c r="F976" s="5"/>
      <c r="G976" s="5"/>
      <c r="H976" s="5"/>
      <c r="I976" s="6">
        <f>IF(OR(F976="",G976=""),"",(G976-F976)*E976*H976*IF(D976="Short",-1,1))</f>
      </c>
      <c r="J976" s="7"/>
      <c r="K976" s="6">
        <f>IF(I976="","",I976-J976)</f>
      </c>
      <c r="L976" s="8"/>
      <c r="M976" s="9">
        <f>IF(OR(K976="",L976="",L976=0),"",K976/L976)</f>
      </c>
      <c r="N976">
        <f>IF(K976="","",IF(K976&gt;0,"Win",IF(K976&lt;0,"Loss","Scratch")))</f>
      </c>
      <c r="O976" s="5"/>
      <c r="P976" s="5"/>
      <c r="Q976" s="5"/>
      <c r="R976" s="5"/>
      <c r="S976" s="10">
        <f>IF(K976="","",SUM(K$2:K976))</f>
      </c>
      <c r="T976" s="10">
        <f>IF(S976="","",MAX(0,MAX(S$2:S976)))</f>
      </c>
      <c r="U976" s="10">
        <f>IF(S976="","",S976-T976)</f>
      </c>
      <c r="V976" s="11">
        <f>IF(U976="","",U976/(Summary!$B$3+T976))</f>
      </c>
    </row>
    <row r="977" spans="1:22" x14ac:dyDescent="0.25">
      <c r="A977" s="4"/>
      <c r="B977" s="4"/>
      <c r="C977" s="5"/>
      <c r="D977" s="5"/>
      <c r="E977" s="5"/>
      <c r="F977" s="5"/>
      <c r="G977" s="5"/>
      <c r="H977" s="5"/>
      <c r="I977" s="6">
        <f>IF(OR(F977="",G977=""),"",(G977-F977)*E977*H977*IF(D977="Short",-1,1))</f>
      </c>
      <c r="J977" s="7"/>
      <c r="K977" s="6">
        <f>IF(I977="","",I977-J977)</f>
      </c>
      <c r="L977" s="8"/>
      <c r="M977" s="9">
        <f>IF(OR(K977="",L977="",L977=0),"",K977/L977)</f>
      </c>
      <c r="N977">
        <f>IF(K977="","",IF(K977&gt;0,"Win",IF(K977&lt;0,"Loss","Scratch")))</f>
      </c>
      <c r="O977" s="5"/>
      <c r="P977" s="5"/>
      <c r="Q977" s="5"/>
      <c r="R977" s="5"/>
      <c r="S977" s="10">
        <f>IF(K977="","",SUM(K$2:K977))</f>
      </c>
      <c r="T977" s="10">
        <f>IF(S977="","",MAX(0,MAX(S$2:S977)))</f>
      </c>
      <c r="U977" s="10">
        <f>IF(S977="","",S977-T977)</f>
      </c>
      <c r="V977" s="11">
        <f>IF(U977="","",U977/(Summary!$B$3+T977))</f>
      </c>
    </row>
    <row r="978" spans="1:22" x14ac:dyDescent="0.25">
      <c r="A978" s="4"/>
      <c r="B978" s="4"/>
      <c r="C978" s="5"/>
      <c r="D978" s="5"/>
      <c r="E978" s="5"/>
      <c r="F978" s="5"/>
      <c r="G978" s="5"/>
      <c r="H978" s="5"/>
      <c r="I978" s="6">
        <f>IF(OR(F978="",G978=""),"",(G978-F978)*E978*H978*IF(D978="Short",-1,1))</f>
      </c>
      <c r="J978" s="7"/>
      <c r="K978" s="6">
        <f>IF(I978="","",I978-J978)</f>
      </c>
      <c r="L978" s="8"/>
      <c r="M978" s="9">
        <f>IF(OR(K978="",L978="",L978=0),"",K978/L978)</f>
      </c>
      <c r="N978">
        <f>IF(K978="","",IF(K978&gt;0,"Win",IF(K978&lt;0,"Loss","Scratch")))</f>
      </c>
      <c r="O978" s="5"/>
      <c r="P978" s="5"/>
      <c r="Q978" s="5"/>
      <c r="R978" s="5"/>
      <c r="S978" s="10">
        <f>IF(K978="","",SUM(K$2:K978))</f>
      </c>
      <c r="T978" s="10">
        <f>IF(S978="","",MAX(0,MAX(S$2:S978)))</f>
      </c>
      <c r="U978" s="10">
        <f>IF(S978="","",S978-T978)</f>
      </c>
      <c r="V978" s="11">
        <f>IF(U978="","",U978/(Summary!$B$3+T978))</f>
      </c>
    </row>
    <row r="979" spans="1:22" x14ac:dyDescent="0.25">
      <c r="A979" s="4"/>
      <c r="B979" s="4"/>
      <c r="C979" s="5"/>
      <c r="D979" s="5"/>
      <c r="E979" s="5"/>
      <c r="F979" s="5"/>
      <c r="G979" s="5"/>
      <c r="H979" s="5"/>
      <c r="I979" s="6">
        <f>IF(OR(F979="",G979=""),"",(G979-F979)*E979*H979*IF(D979="Short",-1,1))</f>
      </c>
      <c r="J979" s="7"/>
      <c r="K979" s="6">
        <f>IF(I979="","",I979-J979)</f>
      </c>
      <c r="L979" s="8"/>
      <c r="M979" s="9">
        <f>IF(OR(K979="",L979="",L979=0),"",K979/L979)</f>
      </c>
      <c r="N979">
        <f>IF(K979="","",IF(K979&gt;0,"Win",IF(K979&lt;0,"Loss","Scratch")))</f>
      </c>
      <c r="O979" s="5"/>
      <c r="P979" s="5"/>
      <c r="Q979" s="5"/>
      <c r="R979" s="5"/>
      <c r="S979" s="10">
        <f>IF(K979="","",SUM(K$2:K979))</f>
      </c>
      <c r="T979" s="10">
        <f>IF(S979="","",MAX(0,MAX(S$2:S979)))</f>
      </c>
      <c r="U979" s="10">
        <f>IF(S979="","",S979-T979)</f>
      </c>
      <c r="V979" s="11">
        <f>IF(U979="","",U979/(Summary!$B$3+T979))</f>
      </c>
    </row>
    <row r="980" spans="1:22" x14ac:dyDescent="0.25">
      <c r="A980" s="4"/>
      <c r="B980" s="4"/>
      <c r="C980" s="5"/>
      <c r="D980" s="5"/>
      <c r="E980" s="5"/>
      <c r="F980" s="5"/>
      <c r="G980" s="5"/>
      <c r="H980" s="5"/>
      <c r="I980" s="6">
        <f>IF(OR(F980="",G980=""),"",(G980-F980)*E980*H980*IF(D980="Short",-1,1))</f>
      </c>
      <c r="J980" s="7"/>
      <c r="K980" s="6">
        <f>IF(I980="","",I980-J980)</f>
      </c>
      <c r="L980" s="8"/>
      <c r="M980" s="9">
        <f>IF(OR(K980="",L980="",L980=0),"",K980/L980)</f>
      </c>
      <c r="N980">
        <f>IF(K980="","",IF(K980&gt;0,"Win",IF(K980&lt;0,"Loss","Scratch")))</f>
      </c>
      <c r="O980" s="5"/>
      <c r="P980" s="5"/>
      <c r="Q980" s="5"/>
      <c r="R980" s="5"/>
      <c r="S980" s="10">
        <f>IF(K980="","",SUM(K$2:K980))</f>
      </c>
      <c r="T980" s="10">
        <f>IF(S980="","",MAX(0,MAX(S$2:S980)))</f>
      </c>
      <c r="U980" s="10">
        <f>IF(S980="","",S980-T980)</f>
      </c>
      <c r="V980" s="11">
        <f>IF(U980="","",U980/(Summary!$B$3+T980))</f>
      </c>
    </row>
    <row r="981" spans="1:22" x14ac:dyDescent="0.25">
      <c r="A981" s="4"/>
      <c r="B981" s="4"/>
      <c r="C981" s="5"/>
      <c r="D981" s="5"/>
      <c r="E981" s="5"/>
      <c r="F981" s="5"/>
      <c r="G981" s="5"/>
      <c r="H981" s="5"/>
      <c r="I981" s="6">
        <f>IF(OR(F981="",G981=""),"",(G981-F981)*E981*H981*IF(D981="Short",-1,1))</f>
      </c>
      <c r="J981" s="7"/>
      <c r="K981" s="6">
        <f>IF(I981="","",I981-J981)</f>
      </c>
      <c r="L981" s="8"/>
      <c r="M981" s="9">
        <f>IF(OR(K981="",L981="",L981=0),"",K981/L981)</f>
      </c>
      <c r="N981">
        <f>IF(K981="","",IF(K981&gt;0,"Win",IF(K981&lt;0,"Loss","Scratch")))</f>
      </c>
      <c r="O981" s="5"/>
      <c r="P981" s="5"/>
      <c r="Q981" s="5"/>
      <c r="R981" s="5"/>
      <c r="S981" s="10">
        <f>IF(K981="","",SUM(K$2:K981))</f>
      </c>
      <c r="T981" s="10">
        <f>IF(S981="","",MAX(0,MAX(S$2:S981)))</f>
      </c>
      <c r="U981" s="10">
        <f>IF(S981="","",S981-T981)</f>
      </c>
      <c r="V981" s="11">
        <f>IF(U981="","",U981/(Summary!$B$3+T981))</f>
      </c>
    </row>
    <row r="982" spans="1:22" x14ac:dyDescent="0.25">
      <c r="A982" s="4"/>
      <c r="B982" s="4"/>
      <c r="C982" s="5"/>
      <c r="D982" s="5"/>
      <c r="E982" s="5"/>
      <c r="F982" s="5"/>
      <c r="G982" s="5"/>
      <c r="H982" s="5"/>
      <c r="I982" s="6">
        <f>IF(OR(F982="",G982=""),"",(G982-F982)*E982*H982*IF(D982="Short",-1,1))</f>
      </c>
      <c r="J982" s="7"/>
      <c r="K982" s="6">
        <f>IF(I982="","",I982-J982)</f>
      </c>
      <c r="L982" s="8"/>
      <c r="M982" s="9">
        <f>IF(OR(K982="",L982="",L982=0),"",K982/L982)</f>
      </c>
      <c r="N982">
        <f>IF(K982="","",IF(K982&gt;0,"Win",IF(K982&lt;0,"Loss","Scratch")))</f>
      </c>
      <c r="O982" s="5"/>
      <c r="P982" s="5"/>
      <c r="Q982" s="5"/>
      <c r="R982" s="5"/>
      <c r="S982" s="10">
        <f>IF(K982="","",SUM(K$2:K982))</f>
      </c>
      <c r="T982" s="10">
        <f>IF(S982="","",MAX(0,MAX(S$2:S982)))</f>
      </c>
      <c r="U982" s="10">
        <f>IF(S982="","",S982-T982)</f>
      </c>
      <c r="V982" s="11">
        <f>IF(U982="","",U982/(Summary!$B$3+T982))</f>
      </c>
    </row>
    <row r="983" spans="1:22" x14ac:dyDescent="0.25">
      <c r="A983" s="4"/>
      <c r="B983" s="4"/>
      <c r="C983" s="5"/>
      <c r="D983" s="5"/>
      <c r="E983" s="5"/>
      <c r="F983" s="5"/>
      <c r="G983" s="5"/>
      <c r="H983" s="5"/>
      <c r="I983" s="6">
        <f>IF(OR(F983="",G983=""),"",(G983-F983)*E983*H983*IF(D983="Short",-1,1))</f>
      </c>
      <c r="J983" s="7"/>
      <c r="K983" s="6">
        <f>IF(I983="","",I983-J983)</f>
      </c>
      <c r="L983" s="8"/>
      <c r="M983" s="9">
        <f>IF(OR(K983="",L983="",L983=0),"",K983/L983)</f>
      </c>
      <c r="N983">
        <f>IF(K983="","",IF(K983&gt;0,"Win",IF(K983&lt;0,"Loss","Scratch")))</f>
      </c>
      <c r="O983" s="5"/>
      <c r="P983" s="5"/>
      <c r="Q983" s="5"/>
      <c r="R983" s="5"/>
      <c r="S983" s="10">
        <f>IF(K983="","",SUM(K$2:K983))</f>
      </c>
      <c r="T983" s="10">
        <f>IF(S983="","",MAX(0,MAX(S$2:S983)))</f>
      </c>
      <c r="U983" s="10">
        <f>IF(S983="","",S983-T983)</f>
      </c>
      <c r="V983" s="11">
        <f>IF(U983="","",U983/(Summary!$B$3+T983))</f>
      </c>
    </row>
    <row r="984" spans="1:22" x14ac:dyDescent="0.25">
      <c r="A984" s="4"/>
      <c r="B984" s="4"/>
      <c r="C984" s="5"/>
      <c r="D984" s="5"/>
      <c r="E984" s="5"/>
      <c r="F984" s="5"/>
      <c r="G984" s="5"/>
      <c r="H984" s="5"/>
      <c r="I984" s="6">
        <f>IF(OR(F984="",G984=""),"",(G984-F984)*E984*H984*IF(D984="Short",-1,1))</f>
      </c>
      <c r="J984" s="7"/>
      <c r="K984" s="6">
        <f>IF(I984="","",I984-J984)</f>
      </c>
      <c r="L984" s="8"/>
      <c r="M984" s="9">
        <f>IF(OR(K984="",L984="",L984=0),"",K984/L984)</f>
      </c>
      <c r="N984">
        <f>IF(K984="","",IF(K984&gt;0,"Win",IF(K984&lt;0,"Loss","Scratch")))</f>
      </c>
      <c r="O984" s="5"/>
      <c r="P984" s="5"/>
      <c r="Q984" s="5"/>
      <c r="R984" s="5"/>
      <c r="S984" s="10">
        <f>IF(K984="","",SUM(K$2:K984))</f>
      </c>
      <c r="T984" s="10">
        <f>IF(S984="","",MAX(0,MAX(S$2:S984)))</f>
      </c>
      <c r="U984" s="10">
        <f>IF(S984="","",S984-T984)</f>
      </c>
      <c r="V984" s="11">
        <f>IF(U984="","",U984/(Summary!$B$3+T984))</f>
      </c>
    </row>
    <row r="985" spans="1:22" x14ac:dyDescent="0.25">
      <c r="A985" s="4"/>
      <c r="B985" s="4"/>
      <c r="C985" s="5"/>
      <c r="D985" s="5"/>
      <c r="E985" s="5"/>
      <c r="F985" s="5"/>
      <c r="G985" s="5"/>
      <c r="H985" s="5"/>
      <c r="I985" s="6">
        <f>IF(OR(F985="",G985=""),"",(G985-F985)*E985*H985*IF(D985="Short",-1,1))</f>
      </c>
      <c r="J985" s="7"/>
      <c r="K985" s="6">
        <f>IF(I985="","",I985-J985)</f>
      </c>
      <c r="L985" s="8"/>
      <c r="M985" s="9">
        <f>IF(OR(K985="",L985="",L985=0),"",K985/L985)</f>
      </c>
      <c r="N985">
        <f>IF(K985="","",IF(K985&gt;0,"Win",IF(K985&lt;0,"Loss","Scratch")))</f>
      </c>
      <c r="O985" s="5"/>
      <c r="P985" s="5"/>
      <c r="Q985" s="5"/>
      <c r="R985" s="5"/>
      <c r="S985" s="10">
        <f>IF(K985="","",SUM(K$2:K985))</f>
      </c>
      <c r="T985" s="10">
        <f>IF(S985="","",MAX(0,MAX(S$2:S985)))</f>
      </c>
      <c r="U985" s="10">
        <f>IF(S985="","",S985-T985)</f>
      </c>
      <c r="V985" s="11">
        <f>IF(U985="","",U985/(Summary!$B$3+T985))</f>
      </c>
    </row>
    <row r="986" spans="1:22" x14ac:dyDescent="0.25">
      <c r="A986" s="4"/>
      <c r="B986" s="4"/>
      <c r="C986" s="5"/>
      <c r="D986" s="5"/>
      <c r="E986" s="5"/>
      <c r="F986" s="5"/>
      <c r="G986" s="5"/>
      <c r="H986" s="5"/>
      <c r="I986" s="6">
        <f>IF(OR(F986="",G986=""),"",(G986-F986)*E986*H986*IF(D986="Short",-1,1))</f>
      </c>
      <c r="J986" s="7"/>
      <c r="K986" s="6">
        <f>IF(I986="","",I986-J986)</f>
      </c>
      <c r="L986" s="8"/>
      <c r="M986" s="9">
        <f>IF(OR(K986="",L986="",L986=0),"",K986/L986)</f>
      </c>
      <c r="N986">
        <f>IF(K986="","",IF(K986&gt;0,"Win",IF(K986&lt;0,"Loss","Scratch")))</f>
      </c>
      <c r="O986" s="5"/>
      <c r="P986" s="5"/>
      <c r="Q986" s="5"/>
      <c r="R986" s="5"/>
      <c r="S986" s="10">
        <f>IF(K986="","",SUM(K$2:K986))</f>
      </c>
      <c r="T986" s="10">
        <f>IF(S986="","",MAX(0,MAX(S$2:S986)))</f>
      </c>
      <c r="U986" s="10">
        <f>IF(S986="","",S986-T986)</f>
      </c>
      <c r="V986" s="11">
        <f>IF(U986="","",U986/(Summary!$B$3+T986))</f>
      </c>
    </row>
    <row r="987" spans="1:22" x14ac:dyDescent="0.25">
      <c r="A987" s="4"/>
      <c r="B987" s="4"/>
      <c r="C987" s="5"/>
      <c r="D987" s="5"/>
      <c r="E987" s="5"/>
      <c r="F987" s="5"/>
      <c r="G987" s="5"/>
      <c r="H987" s="5"/>
      <c r="I987" s="6">
        <f>IF(OR(F987="",G987=""),"",(G987-F987)*E987*H987*IF(D987="Short",-1,1))</f>
      </c>
      <c r="J987" s="7"/>
      <c r="K987" s="6">
        <f>IF(I987="","",I987-J987)</f>
      </c>
      <c r="L987" s="8"/>
      <c r="M987" s="9">
        <f>IF(OR(K987="",L987="",L987=0),"",K987/L987)</f>
      </c>
      <c r="N987">
        <f>IF(K987="","",IF(K987&gt;0,"Win",IF(K987&lt;0,"Loss","Scratch")))</f>
      </c>
      <c r="O987" s="5"/>
      <c r="P987" s="5"/>
      <c r="Q987" s="5"/>
      <c r="R987" s="5"/>
      <c r="S987" s="10">
        <f>IF(K987="","",SUM(K$2:K987))</f>
      </c>
      <c r="T987" s="10">
        <f>IF(S987="","",MAX(0,MAX(S$2:S987)))</f>
      </c>
      <c r="U987" s="10">
        <f>IF(S987="","",S987-T987)</f>
      </c>
      <c r="V987" s="11">
        <f>IF(U987="","",U987/(Summary!$B$3+T987))</f>
      </c>
    </row>
    <row r="988" spans="1:22" x14ac:dyDescent="0.25">
      <c r="A988" s="4"/>
      <c r="B988" s="4"/>
      <c r="C988" s="5"/>
      <c r="D988" s="5"/>
      <c r="E988" s="5"/>
      <c r="F988" s="5"/>
      <c r="G988" s="5"/>
      <c r="H988" s="5"/>
      <c r="I988" s="6">
        <f>IF(OR(F988="",G988=""),"",(G988-F988)*E988*H988*IF(D988="Short",-1,1))</f>
      </c>
      <c r="J988" s="7"/>
      <c r="K988" s="6">
        <f>IF(I988="","",I988-J988)</f>
      </c>
      <c r="L988" s="8"/>
      <c r="M988" s="9">
        <f>IF(OR(K988="",L988="",L988=0),"",K988/L988)</f>
      </c>
      <c r="N988">
        <f>IF(K988="","",IF(K988&gt;0,"Win",IF(K988&lt;0,"Loss","Scratch")))</f>
      </c>
      <c r="O988" s="5"/>
      <c r="P988" s="5"/>
      <c r="Q988" s="5"/>
      <c r="R988" s="5"/>
      <c r="S988" s="10">
        <f>IF(K988="","",SUM(K$2:K988))</f>
      </c>
      <c r="T988" s="10">
        <f>IF(S988="","",MAX(0,MAX(S$2:S988)))</f>
      </c>
      <c r="U988" s="10">
        <f>IF(S988="","",S988-T988)</f>
      </c>
      <c r="V988" s="11">
        <f>IF(U988="","",U988/(Summary!$B$3+T988))</f>
      </c>
    </row>
    <row r="989" spans="1:22" x14ac:dyDescent="0.25">
      <c r="A989" s="4"/>
      <c r="B989" s="4"/>
      <c r="C989" s="5"/>
      <c r="D989" s="5"/>
      <c r="E989" s="5"/>
      <c r="F989" s="5"/>
      <c r="G989" s="5"/>
      <c r="H989" s="5"/>
      <c r="I989" s="6">
        <f>IF(OR(F989="",G989=""),"",(G989-F989)*E989*H989*IF(D989="Short",-1,1))</f>
      </c>
      <c r="J989" s="7"/>
      <c r="K989" s="6">
        <f>IF(I989="","",I989-J989)</f>
      </c>
      <c r="L989" s="8"/>
      <c r="M989" s="9">
        <f>IF(OR(K989="",L989="",L989=0),"",K989/L989)</f>
      </c>
      <c r="N989">
        <f>IF(K989="","",IF(K989&gt;0,"Win",IF(K989&lt;0,"Loss","Scratch")))</f>
      </c>
      <c r="O989" s="5"/>
      <c r="P989" s="5"/>
      <c r="Q989" s="5"/>
      <c r="R989" s="5"/>
      <c r="S989" s="10">
        <f>IF(K989="","",SUM(K$2:K989))</f>
      </c>
      <c r="T989" s="10">
        <f>IF(S989="","",MAX(0,MAX(S$2:S989)))</f>
      </c>
      <c r="U989" s="10">
        <f>IF(S989="","",S989-T989)</f>
      </c>
      <c r="V989" s="11">
        <f>IF(U989="","",U989/(Summary!$B$3+T989))</f>
      </c>
    </row>
    <row r="990" spans="1:22" x14ac:dyDescent="0.25">
      <c r="A990" s="4"/>
      <c r="B990" s="4"/>
      <c r="C990" s="5"/>
      <c r="D990" s="5"/>
      <c r="E990" s="5"/>
      <c r="F990" s="5"/>
      <c r="G990" s="5"/>
      <c r="H990" s="5"/>
      <c r="I990" s="6">
        <f>IF(OR(F990="",G990=""),"",(G990-F990)*E990*H990*IF(D990="Short",-1,1))</f>
      </c>
      <c r="J990" s="7"/>
      <c r="K990" s="6">
        <f>IF(I990="","",I990-J990)</f>
      </c>
      <c r="L990" s="8"/>
      <c r="M990" s="9">
        <f>IF(OR(K990="",L990="",L990=0),"",K990/L990)</f>
      </c>
      <c r="N990">
        <f>IF(K990="","",IF(K990&gt;0,"Win",IF(K990&lt;0,"Loss","Scratch")))</f>
      </c>
      <c r="O990" s="5"/>
      <c r="P990" s="5"/>
      <c r="Q990" s="5"/>
      <c r="R990" s="5"/>
      <c r="S990" s="10">
        <f>IF(K990="","",SUM(K$2:K990))</f>
      </c>
      <c r="T990" s="10">
        <f>IF(S990="","",MAX(0,MAX(S$2:S990)))</f>
      </c>
      <c r="U990" s="10">
        <f>IF(S990="","",S990-T990)</f>
      </c>
      <c r="V990" s="11">
        <f>IF(U990="","",U990/(Summary!$B$3+T990))</f>
      </c>
    </row>
    <row r="991" spans="1:22" x14ac:dyDescent="0.25">
      <c r="A991" s="4"/>
      <c r="B991" s="4"/>
      <c r="C991" s="5"/>
      <c r="D991" s="5"/>
      <c r="E991" s="5"/>
      <c r="F991" s="5"/>
      <c r="G991" s="5"/>
      <c r="H991" s="5"/>
      <c r="I991" s="6">
        <f>IF(OR(F991="",G991=""),"",(G991-F991)*E991*H991*IF(D991="Short",-1,1))</f>
      </c>
      <c r="J991" s="7"/>
      <c r="K991" s="6">
        <f>IF(I991="","",I991-J991)</f>
      </c>
      <c r="L991" s="8"/>
      <c r="M991" s="9">
        <f>IF(OR(K991="",L991="",L991=0),"",K991/L991)</f>
      </c>
      <c r="N991">
        <f>IF(K991="","",IF(K991&gt;0,"Win",IF(K991&lt;0,"Loss","Scratch")))</f>
      </c>
      <c r="O991" s="5"/>
      <c r="P991" s="5"/>
      <c r="Q991" s="5"/>
      <c r="R991" s="5"/>
      <c r="S991" s="10">
        <f>IF(K991="","",SUM(K$2:K991))</f>
      </c>
      <c r="T991" s="10">
        <f>IF(S991="","",MAX(0,MAX(S$2:S991)))</f>
      </c>
      <c r="U991" s="10">
        <f>IF(S991="","",S991-T991)</f>
      </c>
      <c r="V991" s="11">
        <f>IF(U991="","",U991/(Summary!$B$3+T991))</f>
      </c>
    </row>
    <row r="992" spans="1:22" x14ac:dyDescent="0.25">
      <c r="A992" s="4"/>
      <c r="B992" s="4"/>
      <c r="C992" s="5"/>
      <c r="D992" s="5"/>
      <c r="E992" s="5"/>
      <c r="F992" s="5"/>
      <c r="G992" s="5"/>
      <c r="H992" s="5"/>
      <c r="I992" s="6">
        <f>IF(OR(F992="",G992=""),"",(G992-F992)*E992*H992*IF(D992="Short",-1,1))</f>
      </c>
      <c r="J992" s="7"/>
      <c r="K992" s="6">
        <f>IF(I992="","",I992-J992)</f>
      </c>
      <c r="L992" s="8"/>
      <c r="M992" s="9">
        <f>IF(OR(K992="",L992="",L992=0),"",K992/L992)</f>
      </c>
      <c r="N992">
        <f>IF(K992="","",IF(K992&gt;0,"Win",IF(K992&lt;0,"Loss","Scratch")))</f>
      </c>
      <c r="O992" s="5"/>
      <c r="P992" s="5"/>
      <c r="Q992" s="5"/>
      <c r="R992" s="5"/>
      <c r="S992" s="10">
        <f>IF(K992="","",SUM(K$2:K992))</f>
      </c>
      <c r="T992" s="10">
        <f>IF(S992="","",MAX(0,MAX(S$2:S992)))</f>
      </c>
      <c r="U992" s="10">
        <f>IF(S992="","",S992-T992)</f>
      </c>
      <c r="V992" s="11">
        <f>IF(U992="","",U992/(Summary!$B$3+T992))</f>
      </c>
    </row>
    <row r="993" spans="1:22" x14ac:dyDescent="0.25">
      <c r="A993" s="4"/>
      <c r="B993" s="4"/>
      <c r="C993" s="5"/>
      <c r="D993" s="5"/>
      <c r="E993" s="5"/>
      <c r="F993" s="5"/>
      <c r="G993" s="5"/>
      <c r="H993" s="5"/>
      <c r="I993" s="6">
        <f>IF(OR(F993="",G993=""),"",(G993-F993)*E993*H993*IF(D993="Short",-1,1))</f>
      </c>
      <c r="J993" s="7"/>
      <c r="K993" s="6">
        <f>IF(I993="","",I993-J993)</f>
      </c>
      <c r="L993" s="8"/>
      <c r="M993" s="9">
        <f>IF(OR(K993="",L993="",L993=0),"",K993/L993)</f>
      </c>
      <c r="N993">
        <f>IF(K993="","",IF(K993&gt;0,"Win",IF(K993&lt;0,"Loss","Scratch")))</f>
      </c>
      <c r="O993" s="5"/>
      <c r="P993" s="5"/>
      <c r="Q993" s="5"/>
      <c r="R993" s="5"/>
      <c r="S993" s="10">
        <f>IF(K993="","",SUM(K$2:K993))</f>
      </c>
      <c r="T993" s="10">
        <f>IF(S993="","",MAX(0,MAX(S$2:S993)))</f>
      </c>
      <c r="U993" s="10">
        <f>IF(S993="","",S993-T993)</f>
      </c>
      <c r="V993" s="11">
        <f>IF(U993="","",U993/(Summary!$B$3+T993))</f>
      </c>
    </row>
    <row r="994" spans="1:22" x14ac:dyDescent="0.25">
      <c r="A994" s="4"/>
      <c r="B994" s="4"/>
      <c r="C994" s="5"/>
      <c r="D994" s="5"/>
      <c r="E994" s="5"/>
      <c r="F994" s="5"/>
      <c r="G994" s="5"/>
      <c r="H994" s="5"/>
      <c r="I994" s="6">
        <f>IF(OR(F994="",G994=""),"",(G994-F994)*E994*H994*IF(D994="Short",-1,1))</f>
      </c>
      <c r="J994" s="7"/>
      <c r="K994" s="6">
        <f>IF(I994="","",I994-J994)</f>
      </c>
      <c r="L994" s="8"/>
      <c r="M994" s="9">
        <f>IF(OR(K994="",L994="",L994=0),"",K994/L994)</f>
      </c>
      <c r="N994">
        <f>IF(K994="","",IF(K994&gt;0,"Win",IF(K994&lt;0,"Loss","Scratch")))</f>
      </c>
      <c r="O994" s="5"/>
      <c r="P994" s="5"/>
      <c r="Q994" s="5"/>
      <c r="R994" s="5"/>
      <c r="S994" s="10">
        <f>IF(K994="","",SUM(K$2:K994))</f>
      </c>
      <c r="T994" s="10">
        <f>IF(S994="","",MAX(0,MAX(S$2:S994)))</f>
      </c>
      <c r="U994" s="10">
        <f>IF(S994="","",S994-T994)</f>
      </c>
      <c r="V994" s="11">
        <f>IF(U994="","",U994/(Summary!$B$3+T994))</f>
      </c>
    </row>
    <row r="995" spans="1:22" x14ac:dyDescent="0.25">
      <c r="A995" s="4"/>
      <c r="B995" s="4"/>
      <c r="C995" s="5"/>
      <c r="D995" s="5"/>
      <c r="E995" s="5"/>
      <c r="F995" s="5"/>
      <c r="G995" s="5"/>
      <c r="H995" s="5"/>
      <c r="I995" s="6">
        <f>IF(OR(F995="",G995=""),"",(G995-F995)*E995*H995*IF(D995="Short",-1,1))</f>
      </c>
      <c r="J995" s="7"/>
      <c r="K995" s="6">
        <f>IF(I995="","",I995-J995)</f>
      </c>
      <c r="L995" s="8"/>
      <c r="M995" s="9">
        <f>IF(OR(K995="",L995="",L995=0),"",K995/L995)</f>
      </c>
      <c r="N995">
        <f>IF(K995="","",IF(K995&gt;0,"Win",IF(K995&lt;0,"Loss","Scratch")))</f>
      </c>
      <c r="O995" s="5"/>
      <c r="P995" s="5"/>
      <c r="Q995" s="5"/>
      <c r="R995" s="5"/>
      <c r="S995" s="10">
        <f>IF(K995="","",SUM(K$2:K995))</f>
      </c>
      <c r="T995" s="10">
        <f>IF(S995="","",MAX(0,MAX(S$2:S995)))</f>
      </c>
      <c r="U995" s="10">
        <f>IF(S995="","",S995-T995)</f>
      </c>
      <c r="V995" s="11">
        <f>IF(U995="","",U995/(Summary!$B$3+T995))</f>
      </c>
    </row>
    <row r="996" spans="1:22" x14ac:dyDescent="0.25">
      <c r="A996" s="4"/>
      <c r="B996" s="4"/>
      <c r="C996" s="5"/>
      <c r="D996" s="5"/>
      <c r="E996" s="5"/>
      <c r="F996" s="5"/>
      <c r="G996" s="5"/>
      <c r="H996" s="5"/>
      <c r="I996" s="6">
        <f>IF(OR(F996="",G996=""),"",(G996-F996)*E996*H996*IF(D996="Short",-1,1))</f>
      </c>
      <c r="J996" s="7"/>
      <c r="K996" s="6">
        <f>IF(I996="","",I996-J996)</f>
      </c>
      <c r="L996" s="8"/>
      <c r="M996" s="9">
        <f>IF(OR(K996="",L996="",L996=0),"",K996/L996)</f>
      </c>
      <c r="N996">
        <f>IF(K996="","",IF(K996&gt;0,"Win",IF(K996&lt;0,"Loss","Scratch")))</f>
      </c>
      <c r="O996" s="5"/>
      <c r="P996" s="5"/>
      <c r="Q996" s="5"/>
      <c r="R996" s="5"/>
      <c r="S996" s="10">
        <f>IF(K996="","",SUM(K$2:K996))</f>
      </c>
      <c r="T996" s="10">
        <f>IF(S996="","",MAX(0,MAX(S$2:S996)))</f>
      </c>
      <c r="U996" s="10">
        <f>IF(S996="","",S996-T996)</f>
      </c>
      <c r="V996" s="11">
        <f>IF(U996="","",U996/(Summary!$B$3+T996))</f>
      </c>
    </row>
    <row r="997" spans="1:22" x14ac:dyDescent="0.25">
      <c r="A997" s="4"/>
      <c r="B997" s="4"/>
      <c r="C997" s="5"/>
      <c r="D997" s="5"/>
      <c r="E997" s="5"/>
      <c r="F997" s="5"/>
      <c r="G997" s="5"/>
      <c r="H997" s="5"/>
      <c r="I997" s="6">
        <f>IF(OR(F997="",G997=""),"",(G997-F997)*E997*H997*IF(D997="Short",-1,1))</f>
      </c>
      <c r="J997" s="7"/>
      <c r="K997" s="6">
        <f>IF(I997="","",I997-J997)</f>
      </c>
      <c r="L997" s="8"/>
      <c r="M997" s="9">
        <f>IF(OR(K997="",L997="",L997=0),"",K997/L997)</f>
      </c>
      <c r="N997">
        <f>IF(K997="","",IF(K997&gt;0,"Win",IF(K997&lt;0,"Loss","Scratch")))</f>
      </c>
      <c r="O997" s="5"/>
      <c r="P997" s="5"/>
      <c r="Q997" s="5"/>
      <c r="R997" s="5"/>
      <c r="S997" s="10">
        <f>IF(K997="","",SUM(K$2:K997))</f>
      </c>
      <c r="T997" s="10">
        <f>IF(S997="","",MAX(0,MAX(S$2:S997)))</f>
      </c>
      <c r="U997" s="10">
        <f>IF(S997="","",S997-T997)</f>
      </c>
      <c r="V997" s="11">
        <f>IF(U997="","",U997/(Summary!$B$3+T997))</f>
      </c>
    </row>
    <row r="998" spans="1:22" x14ac:dyDescent="0.25">
      <c r="A998" s="4"/>
      <c r="B998" s="4"/>
      <c r="C998" s="5"/>
      <c r="D998" s="5"/>
      <c r="E998" s="5"/>
      <c r="F998" s="5"/>
      <c r="G998" s="5"/>
      <c r="H998" s="5"/>
      <c r="I998" s="6">
        <f>IF(OR(F998="",G998=""),"",(G998-F998)*E998*H998*IF(D998="Short",-1,1))</f>
      </c>
      <c r="J998" s="7"/>
      <c r="K998" s="6">
        <f>IF(I998="","",I998-J998)</f>
      </c>
      <c r="L998" s="8"/>
      <c r="M998" s="9">
        <f>IF(OR(K998="",L998="",L998=0),"",K998/L998)</f>
      </c>
      <c r="N998">
        <f>IF(K998="","",IF(K998&gt;0,"Win",IF(K998&lt;0,"Loss","Scratch")))</f>
      </c>
      <c r="O998" s="5"/>
      <c r="P998" s="5"/>
      <c r="Q998" s="5"/>
      <c r="R998" s="5"/>
      <c r="S998" s="10">
        <f>IF(K998="","",SUM(K$2:K998))</f>
      </c>
      <c r="T998" s="10">
        <f>IF(S998="","",MAX(0,MAX(S$2:S998)))</f>
      </c>
      <c r="U998" s="10">
        <f>IF(S998="","",S998-T998)</f>
      </c>
      <c r="V998" s="11">
        <f>IF(U998="","",U998/(Summary!$B$3+T998))</f>
      </c>
    </row>
    <row r="999" spans="1:22" x14ac:dyDescent="0.25">
      <c r="A999" s="4"/>
      <c r="B999" s="4"/>
      <c r="C999" s="5"/>
      <c r="D999" s="5"/>
      <c r="E999" s="5"/>
      <c r="F999" s="5"/>
      <c r="G999" s="5"/>
      <c r="H999" s="5"/>
      <c r="I999" s="6">
        <f>IF(OR(F999="",G999=""),"",(G999-F999)*E999*H999*IF(D999="Short",-1,1))</f>
      </c>
      <c r="J999" s="7"/>
      <c r="K999" s="6">
        <f>IF(I999="","",I999-J999)</f>
      </c>
      <c r="L999" s="8"/>
      <c r="M999" s="9">
        <f>IF(OR(K999="",L999="",L999=0),"",K999/L999)</f>
      </c>
      <c r="N999">
        <f>IF(K999="","",IF(K999&gt;0,"Win",IF(K999&lt;0,"Loss","Scratch")))</f>
      </c>
      <c r="O999" s="5"/>
      <c r="P999" s="5"/>
      <c r="Q999" s="5"/>
      <c r="R999" s="5"/>
      <c r="S999" s="10">
        <f>IF(K999="","",SUM(K$2:K999))</f>
      </c>
      <c r="T999" s="10">
        <f>IF(S999="","",MAX(0,MAX(S$2:S999)))</f>
      </c>
      <c r="U999" s="10">
        <f>IF(S999="","",S999-T999)</f>
      </c>
      <c r="V999" s="11">
        <f>IF(U999="","",U999/(Summary!$B$3+T999))</f>
      </c>
    </row>
    <row r="1000" spans="1:22" x14ac:dyDescent="0.25">
      <c r="A1000" s="4"/>
      <c r="B1000" s="4"/>
      <c r="C1000" s="5"/>
      <c r="D1000" s="5"/>
      <c r="E1000" s="5"/>
      <c r="F1000" s="5"/>
      <c r="G1000" s="5"/>
      <c r="H1000" s="5"/>
      <c r="I1000" s="6">
        <f>IF(OR(F1000="",G1000=""),"",(G1000-F1000)*E1000*H1000*IF(D1000="Short",-1,1))</f>
      </c>
      <c r="J1000" s="7"/>
      <c r="K1000" s="6">
        <f>IF(I1000="","",I1000-J1000)</f>
      </c>
      <c r="L1000" s="8"/>
      <c r="M1000" s="9">
        <f>IF(OR(K1000="",L1000="",L1000=0),"",K1000/L1000)</f>
      </c>
      <c r="N1000">
        <f>IF(K1000="","",IF(K1000&gt;0,"Win",IF(K1000&lt;0,"Loss","Scratch")))</f>
      </c>
      <c r="O1000" s="5"/>
      <c r="P1000" s="5"/>
      <c r="Q1000" s="5"/>
      <c r="R1000" s="5"/>
      <c r="S1000" s="10">
        <f>IF(K1000="","",SUM(K$2:K1000))</f>
      </c>
      <c r="T1000" s="10">
        <f>IF(S1000="","",MAX(0,MAX(S$2:S1000)))</f>
      </c>
      <c r="U1000" s="10">
        <f>IF(S1000="","",S1000-T1000)</f>
      </c>
      <c r="V1000" s="11">
        <f>IF(U1000="","",U1000/(Summary!$B$3+T1000))</f>
      </c>
    </row>
    <row r="1001" spans="1:22" x14ac:dyDescent="0.25">
      <c r="A1001" s="4"/>
      <c r="B1001" s="4"/>
      <c r="C1001" s="5"/>
      <c r="D1001" s="5"/>
      <c r="E1001" s="5"/>
      <c r="F1001" s="5"/>
      <c r="G1001" s="5"/>
      <c r="H1001" s="5"/>
      <c r="I1001" s="6">
        <f>IF(OR(F1001="",G1001=""),"",(G1001-F1001)*E1001*H1001*IF(D1001="Short",-1,1))</f>
      </c>
      <c r="J1001" s="7"/>
      <c r="K1001" s="6">
        <f>IF(I1001="","",I1001-J1001)</f>
      </c>
      <c r="L1001" s="8"/>
      <c r="M1001" s="9">
        <f>IF(OR(K1001="",L1001="",L1001=0),"",K1001/L1001)</f>
      </c>
      <c r="N1001">
        <f>IF(K1001="","",IF(K1001&gt;0,"Win",IF(K1001&lt;0,"Loss","Scratch")))</f>
      </c>
      <c r="O1001" s="5"/>
      <c r="P1001" s="5"/>
      <c r="Q1001" s="5"/>
      <c r="R1001" s="5"/>
      <c r="S1001" s="10">
        <f>IF(K1001="","",SUM(K$2:K1001))</f>
      </c>
      <c r="T1001" s="10">
        <f>IF(S1001="","",MAX(0,MAX(S$2:S1001)))</f>
      </c>
      <c r="U1001" s="10">
        <f>IF(S1001="","",S1001-T1001)</f>
      </c>
      <c r="V1001" s="11">
        <f>IF(U1001="","",U1001/(Summary!$B$3+T1001))</f>
      </c>
    </row>
  </sheetData>
  <autoFilter ref="A1:V1"/>
  <conditionalFormatting sqref="I2:K1001">
    <cfRule type="cellIs" dxfId="0" priority="1" operator="greaterThan">
      <formula>0</formula>
    </cfRule>
    <cfRule type="cellIs" dxfId="1" priority="2" operator="lessThan">
      <formula>0</formula>
    </cfRule>
  </conditionalFormatting>
  <dataValidations count="4">
    <dataValidation type="list" allowBlank="1" sqref="D10:D1001">
      <formula1>"Long,Short"</formula1>
    </dataValidation>
    <dataValidation type="list" allowBlank="1" sqref="D2:D1001">
      <formula1>"Long,Short"</formula1>
    </dataValidation>
    <dataValidation type="list" allowBlank="1" sqref="O10:O1001">
      <formula1>'By Strategy'!$A$2:$A$21</formula1>
    </dataValidation>
    <dataValidation type="list" allowBlank="1" sqref="O2:O1001">
      <formula1>'By Strategy'!$A$2:$A$21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 outlineLevelRow="0" outlineLevelCol="0" x14ac:dyDescent="55"/>
  <cols>
    <col min="1" max="1" width="28" customWidth="1"/>
    <col min="2" max="2" width="16" customWidth="1"/>
    <col min="3" max="3" width="70" customWidth="1"/>
  </cols>
  <sheetData>
    <row r="1" spans="1:1" x14ac:dyDescent="0.25">
      <c r="A1" s="12" t="s">
        <v>56</v>
      </c>
    </row>
    <row r="3" spans="1:3" x14ac:dyDescent="0.25">
      <c r="A3" t="s">
        <v>57</v>
      </c>
      <c r="B3" s="7">
        <v>10000</v>
      </c>
      <c r="C3" t="s">
        <v>58</v>
      </c>
    </row>
    <row r="5" spans="1:3" x14ac:dyDescent="0.25">
      <c r="A5" t="s">
        <v>59</v>
      </c>
      <c r="B5" s="13">
        <f>COUNT(Trades!K2:K1001)</f>
      </c>
      <c r="C5" s="14" t="s">
        <v>60</v>
      </c>
    </row>
    <row r="6" spans="1:3" x14ac:dyDescent="0.25">
      <c r="A6" t="s">
        <v>61</v>
      </c>
      <c r="B6" s="13">
        <f>COUNTIF(Trades!K2:K1001,"&gt;0")</f>
      </c>
      <c r="C6" s="14" t="s">
        <v>62</v>
      </c>
    </row>
    <row r="7" spans="1:3" x14ac:dyDescent="0.25">
      <c r="A7" t="s">
        <v>63</v>
      </c>
      <c r="B7" s="13">
        <f>COUNTIF(Trades!K2:K1001,"&lt;0")</f>
      </c>
      <c r="C7" s="14" t="s">
        <v>64</v>
      </c>
    </row>
    <row r="8" spans="1:3" x14ac:dyDescent="0.25">
      <c r="A8" t="s">
        <v>65</v>
      </c>
      <c r="B8" s="15">
        <f>IFERROR(B6/(B6+B7),"")</f>
      </c>
      <c r="C8" s="14" t="s">
        <v>66</v>
      </c>
    </row>
    <row r="9" spans="1:3" x14ac:dyDescent="0.25">
      <c r="A9" t="s">
        <v>25</v>
      </c>
      <c r="B9" s="6">
        <f>SUM(Trades!K2:K1001)</f>
      </c>
      <c r="C9" s="14" t="s">
        <v>67</v>
      </c>
    </row>
    <row r="10" spans="1:3" x14ac:dyDescent="0.25">
      <c r="A10" t="s">
        <v>68</v>
      </c>
      <c r="B10" s="15">
        <f>IFERROR(B9/B3,"")</f>
      </c>
      <c r="C10" s="14" t="s">
        <v>69</v>
      </c>
    </row>
    <row r="11" spans="1:3" x14ac:dyDescent="0.25">
      <c r="A11" t="s">
        <v>70</v>
      </c>
      <c r="B11" s="6">
        <f>IFERROR(AVERAGEIF(Trades!K2:K1001,"&gt;0"),"")</f>
      </c>
      <c r="C11" s="14" t="s">
        <v>71</v>
      </c>
    </row>
    <row r="12" spans="1:3" x14ac:dyDescent="0.25">
      <c r="A12" t="s">
        <v>72</v>
      </c>
      <c r="B12" s="6">
        <f>IFERROR(AVERAGEIF(Trades!K2:K1001,"&lt;0"),"")</f>
      </c>
      <c r="C12" s="14" t="s">
        <v>73</v>
      </c>
    </row>
    <row r="13" spans="1:3" x14ac:dyDescent="0.25">
      <c r="A13" t="s">
        <v>74</v>
      </c>
      <c r="B13" s="16">
        <f>IFERROR(B11/ABS(B12),"")</f>
      </c>
      <c r="C13" s="14" t="s">
        <v>75</v>
      </c>
    </row>
    <row r="14" spans="1:3" x14ac:dyDescent="0.25">
      <c r="A14" t="s">
        <v>76</v>
      </c>
      <c r="B14" s="15">
        <f>IFERROR(1/(1+B13),"")</f>
      </c>
      <c r="C14" s="14" t="s">
        <v>77</v>
      </c>
    </row>
    <row r="15" spans="1:3" x14ac:dyDescent="0.25">
      <c r="A15" t="s">
        <v>78</v>
      </c>
      <c r="B15" s="16">
        <f>IFERROR(SUMIF(Trades!K2:K1001,"&gt;0")/ABS(SUMIF(Trades!K2:K1001,"&lt;0")),"")</f>
      </c>
      <c r="C15" s="14" t="s">
        <v>79</v>
      </c>
    </row>
    <row r="16" spans="1:3" x14ac:dyDescent="0.25">
      <c r="A16" t="s">
        <v>80</v>
      </c>
      <c r="B16" s="6">
        <f>IFERROR(B9/B5,"")</f>
      </c>
      <c r="C16" s="14" t="s">
        <v>81</v>
      </c>
    </row>
    <row r="17" spans="1:3" x14ac:dyDescent="0.25">
      <c r="A17" t="s">
        <v>82</v>
      </c>
      <c r="B17" s="9">
        <f>IFERROR(AVERAGE(Trades!M2:M1001),"")</f>
      </c>
      <c r="C17" s="14" t="s">
        <v>83</v>
      </c>
    </row>
    <row r="18" spans="1:3" x14ac:dyDescent="0.25">
      <c r="A18" t="s">
        <v>84</v>
      </c>
      <c r="B18" s="6">
        <f>IF(B6=0,"",MAX(Trades!K2:K1001))</f>
      </c>
      <c r="C18" s="14" t="s">
        <v>85</v>
      </c>
    </row>
    <row r="19" spans="1:3" x14ac:dyDescent="0.25">
      <c r="A19" t="s">
        <v>86</v>
      </c>
      <c r="B19" s="6">
        <f>IF(B7=0,"",MIN(Trades!K2:K1001))</f>
      </c>
      <c r="C19" s="14" t="s">
        <v>87</v>
      </c>
    </row>
    <row r="20" spans="1:3" x14ac:dyDescent="0.25">
      <c r="A20" t="s">
        <v>88</v>
      </c>
      <c r="B20" s="6">
        <f>IF(B5=0,"",MIN(Trades!U2:U1001))</f>
      </c>
      <c r="C20" s="14" t="s">
        <v>89</v>
      </c>
    </row>
    <row r="21" spans="1:3" x14ac:dyDescent="0.25">
      <c r="A21" t="s">
        <v>90</v>
      </c>
      <c r="B21" s="15">
        <f>IF(B5=0,"",MIN(Trades!V2:V1001))</f>
      </c>
      <c r="C21" s="14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3" max="3" width="10" customWidth="1"/>
    <col min="4" max="5" width="13" customWidth="1"/>
    <col min="6" max="6" width="11" customWidth="1"/>
  </cols>
  <sheetData>
    <row r="1" spans="1:6" s="17" customFormat="1" x14ac:dyDescent="0.25">
      <c r="A1" s="17" t="s">
        <v>29</v>
      </c>
      <c r="B1" s="17" t="s">
        <v>59</v>
      </c>
      <c r="C1" s="17" t="s">
        <v>65</v>
      </c>
      <c r="D1" s="17" t="s">
        <v>25</v>
      </c>
      <c r="E1" s="17" t="s">
        <v>92</v>
      </c>
      <c r="F1" s="17" t="s">
        <v>82</v>
      </c>
    </row>
    <row r="2" spans="1:6" x14ac:dyDescent="0.25">
      <c r="A2" s="5" t="s">
        <v>39</v>
      </c>
      <c r="B2">
        <f>IF(A2="","",COUNTIF(Trades!$O$2:$O$1001,A2))</f>
      </c>
      <c r="C2" s="15">
        <f>IF(A2="","",IFERROR(COUNTIFS(Trades!$O$2:$O$1001,A2,Trades!$K$2:$K$1001,"&gt;0")/(COUNTIFS(Trades!$O$2:$O$1001,A2,Trades!$K$2:$K$1001,"&gt;0")+COUNTIFS(Trades!$O$2:$O$1001,A2,Trades!$K$2:$K$1001,"&lt;0")),""))</f>
      </c>
      <c r="D2" s="6">
        <f>IF(A2="","",SUMIF(Trades!$O$2:$O$1001,A2,Trades!$K$2:$K$1001))</f>
      </c>
      <c r="E2" s="6">
        <f>IFERROR(D2/B2,"")</f>
      </c>
      <c r="F2" s="9">
        <f>IF(A2="","",IFERROR(AVERAGEIF(Trades!$O$2:$O$1001,A2,Trades!$M$2:$M$1001),""))</f>
      </c>
    </row>
    <row r="3" spans="1:6" x14ac:dyDescent="0.25">
      <c r="A3" s="5" t="s">
        <v>43</v>
      </c>
      <c r="B3">
        <f>IF(A3="","",COUNTIF(Trades!$O$2:$O$1001,A3))</f>
      </c>
      <c r="C3" s="15">
        <f>IF(A3="","",IFERROR(COUNTIFS(Trades!$O$2:$O$1001,A3,Trades!$K$2:$K$1001,"&gt;0")/(COUNTIFS(Trades!$O$2:$O$1001,A3,Trades!$K$2:$K$1001,"&gt;0")+COUNTIFS(Trades!$O$2:$O$1001,A3,Trades!$K$2:$K$1001,"&lt;0")),""))</f>
      </c>
      <c r="D3" s="6">
        <f>IF(A3="","",SUMIF(Trades!$O$2:$O$1001,A3,Trades!$K$2:$K$1001))</f>
      </c>
      <c r="E3" s="6">
        <f>IFERROR(D3/B3,"")</f>
      </c>
      <c r="F3" s="9">
        <f>IF(A3="","",IFERROR(AVERAGEIF(Trades!$O$2:$O$1001,A3,Trades!$M$2:$M$1001),""))</f>
      </c>
    </row>
    <row r="4" spans="1:6" x14ac:dyDescent="0.25">
      <c r="A4" s="5" t="s">
        <v>47</v>
      </c>
      <c r="B4">
        <f>IF(A4="","",COUNTIF(Trades!$O$2:$O$1001,A4))</f>
      </c>
      <c r="C4" s="15">
        <f>IF(A4="","",IFERROR(COUNTIFS(Trades!$O$2:$O$1001,A4,Trades!$K$2:$K$1001,"&gt;0")/(COUNTIFS(Trades!$O$2:$O$1001,A4,Trades!$K$2:$K$1001,"&gt;0")+COUNTIFS(Trades!$O$2:$O$1001,A4,Trades!$K$2:$K$1001,"&lt;0")),""))</f>
      </c>
      <c r="D4" s="6">
        <f>IF(A4="","",SUMIF(Trades!$O$2:$O$1001,A4,Trades!$K$2:$K$1001))</f>
      </c>
      <c r="E4" s="6">
        <f>IFERROR(D4/B4,"")</f>
      </c>
      <c r="F4" s="9">
        <f>IF(A4="","",IFERROR(AVERAGEIF(Trades!$O$2:$O$1001,A4,Trades!$M$2:$M$1001),""))</f>
      </c>
    </row>
    <row r="5" spans="1:6" x14ac:dyDescent="0.25">
      <c r="A5" s="5"/>
      <c r="B5">
        <f>IF(A5="","",COUNTIF(Trades!$O$2:$O$1001,A5))</f>
      </c>
      <c r="C5" s="15">
        <f>IF(A5="","",IFERROR(COUNTIFS(Trades!$O$2:$O$1001,A5,Trades!$K$2:$K$1001,"&gt;0")/(COUNTIFS(Trades!$O$2:$O$1001,A5,Trades!$K$2:$K$1001,"&gt;0")+COUNTIFS(Trades!$O$2:$O$1001,A5,Trades!$K$2:$K$1001,"&lt;0")),""))</f>
      </c>
      <c r="D5" s="6">
        <f>IF(A5="","",SUMIF(Trades!$O$2:$O$1001,A5,Trades!$K$2:$K$1001))</f>
      </c>
      <c r="E5" s="6">
        <f>IFERROR(D5/B5,"")</f>
      </c>
      <c r="F5" s="9">
        <f>IF(A5="","",IFERROR(AVERAGEIF(Trades!$O$2:$O$1001,A5,Trades!$M$2:$M$1001),""))</f>
      </c>
    </row>
    <row r="6" spans="1:6" x14ac:dyDescent="0.25">
      <c r="A6" s="5"/>
      <c r="B6">
        <f>IF(A6="","",COUNTIF(Trades!$O$2:$O$1001,A6))</f>
      </c>
      <c r="C6" s="15">
        <f>IF(A6="","",IFERROR(COUNTIFS(Trades!$O$2:$O$1001,A6,Trades!$K$2:$K$1001,"&gt;0")/(COUNTIFS(Trades!$O$2:$O$1001,A6,Trades!$K$2:$K$1001,"&gt;0")+COUNTIFS(Trades!$O$2:$O$1001,A6,Trades!$K$2:$K$1001,"&lt;0")),""))</f>
      </c>
      <c r="D6" s="6">
        <f>IF(A6="","",SUMIF(Trades!$O$2:$O$1001,A6,Trades!$K$2:$K$1001))</f>
      </c>
      <c r="E6" s="6">
        <f>IFERROR(D6/B6,"")</f>
      </c>
      <c r="F6" s="9">
        <f>IF(A6="","",IFERROR(AVERAGEIF(Trades!$O$2:$O$1001,A6,Trades!$M$2:$M$1001),""))</f>
      </c>
    </row>
    <row r="7" spans="1:6" x14ac:dyDescent="0.25">
      <c r="A7" s="5"/>
      <c r="B7">
        <f>IF(A7="","",COUNTIF(Trades!$O$2:$O$1001,A7))</f>
      </c>
      <c r="C7" s="15">
        <f>IF(A7="","",IFERROR(COUNTIFS(Trades!$O$2:$O$1001,A7,Trades!$K$2:$K$1001,"&gt;0")/(COUNTIFS(Trades!$O$2:$O$1001,A7,Trades!$K$2:$K$1001,"&gt;0")+COUNTIFS(Trades!$O$2:$O$1001,A7,Trades!$K$2:$K$1001,"&lt;0")),""))</f>
      </c>
      <c r="D7" s="6">
        <f>IF(A7="","",SUMIF(Trades!$O$2:$O$1001,A7,Trades!$K$2:$K$1001))</f>
      </c>
      <c r="E7" s="6">
        <f>IFERROR(D7/B7,"")</f>
      </c>
      <c r="F7" s="9">
        <f>IF(A7="","",IFERROR(AVERAGEIF(Trades!$O$2:$O$1001,A7,Trades!$M$2:$M$1001),""))</f>
      </c>
    </row>
    <row r="8" spans="1:6" x14ac:dyDescent="0.25">
      <c r="A8" s="5"/>
      <c r="B8">
        <f>IF(A8="","",COUNTIF(Trades!$O$2:$O$1001,A8))</f>
      </c>
      <c r="C8" s="15">
        <f>IF(A8="","",IFERROR(COUNTIFS(Trades!$O$2:$O$1001,A8,Trades!$K$2:$K$1001,"&gt;0")/(COUNTIFS(Trades!$O$2:$O$1001,A8,Trades!$K$2:$K$1001,"&gt;0")+COUNTIFS(Trades!$O$2:$O$1001,A8,Trades!$K$2:$K$1001,"&lt;0")),""))</f>
      </c>
      <c r="D8" s="6">
        <f>IF(A8="","",SUMIF(Trades!$O$2:$O$1001,A8,Trades!$K$2:$K$1001))</f>
      </c>
      <c r="E8" s="6">
        <f>IFERROR(D8/B8,"")</f>
      </c>
      <c r="F8" s="9">
        <f>IF(A8="","",IFERROR(AVERAGEIF(Trades!$O$2:$O$1001,A8,Trades!$M$2:$M$1001),""))</f>
      </c>
    </row>
    <row r="9" spans="1:6" x14ac:dyDescent="0.25">
      <c r="A9" s="5"/>
      <c r="B9">
        <f>IF(A9="","",COUNTIF(Trades!$O$2:$O$1001,A9))</f>
      </c>
      <c r="C9" s="15">
        <f>IF(A9="","",IFERROR(COUNTIFS(Trades!$O$2:$O$1001,A9,Trades!$K$2:$K$1001,"&gt;0")/(COUNTIFS(Trades!$O$2:$O$1001,A9,Trades!$K$2:$K$1001,"&gt;0")+COUNTIFS(Trades!$O$2:$O$1001,A9,Trades!$K$2:$K$1001,"&lt;0")),""))</f>
      </c>
      <c r="D9" s="6">
        <f>IF(A9="","",SUMIF(Trades!$O$2:$O$1001,A9,Trades!$K$2:$K$1001))</f>
      </c>
      <c r="E9" s="6">
        <f>IFERROR(D9/B9,"")</f>
      </c>
      <c r="F9" s="9">
        <f>IF(A9="","",IFERROR(AVERAGEIF(Trades!$O$2:$O$1001,A9,Trades!$M$2:$M$1001),""))</f>
      </c>
    </row>
    <row r="10" spans="1:6" x14ac:dyDescent="0.25">
      <c r="A10" s="5"/>
      <c r="B10">
        <f>IF(A10="","",COUNTIF(Trades!$O$2:$O$1001,A10))</f>
      </c>
      <c r="C10" s="15">
        <f>IF(A10="","",IFERROR(COUNTIFS(Trades!$O$2:$O$1001,A10,Trades!$K$2:$K$1001,"&gt;0")/(COUNTIFS(Trades!$O$2:$O$1001,A10,Trades!$K$2:$K$1001,"&gt;0")+COUNTIFS(Trades!$O$2:$O$1001,A10,Trades!$K$2:$K$1001,"&lt;0")),""))</f>
      </c>
      <c r="D10" s="6">
        <f>IF(A10="","",SUMIF(Trades!$O$2:$O$1001,A10,Trades!$K$2:$K$1001))</f>
      </c>
      <c r="E10" s="6">
        <f>IFERROR(D10/B10,"")</f>
      </c>
      <c r="F10" s="9">
        <f>IF(A10="","",IFERROR(AVERAGEIF(Trades!$O$2:$O$1001,A10,Trades!$M$2:$M$1001),""))</f>
      </c>
    </row>
    <row r="11" spans="1:6" x14ac:dyDescent="0.25">
      <c r="A11" s="5"/>
      <c r="B11">
        <f>IF(A11="","",COUNTIF(Trades!$O$2:$O$1001,A11))</f>
      </c>
      <c r="C11" s="15">
        <f>IF(A11="","",IFERROR(COUNTIFS(Trades!$O$2:$O$1001,A11,Trades!$K$2:$K$1001,"&gt;0")/(COUNTIFS(Trades!$O$2:$O$1001,A11,Trades!$K$2:$K$1001,"&gt;0")+COUNTIFS(Trades!$O$2:$O$1001,A11,Trades!$K$2:$K$1001,"&lt;0")),""))</f>
      </c>
      <c r="D11" s="6">
        <f>IF(A11="","",SUMIF(Trades!$O$2:$O$1001,A11,Trades!$K$2:$K$1001))</f>
      </c>
      <c r="E11" s="6">
        <f>IFERROR(D11/B11,"")</f>
      </c>
      <c r="F11" s="9">
        <f>IF(A11="","",IFERROR(AVERAGEIF(Trades!$O$2:$O$1001,A11,Trades!$M$2:$M$1001),""))</f>
      </c>
    </row>
    <row r="12" spans="1:6" x14ac:dyDescent="0.25">
      <c r="A12" s="5"/>
      <c r="B12">
        <f>IF(A12="","",COUNTIF(Trades!$O$2:$O$1001,A12))</f>
      </c>
      <c r="C12" s="15">
        <f>IF(A12="","",IFERROR(COUNTIFS(Trades!$O$2:$O$1001,A12,Trades!$K$2:$K$1001,"&gt;0")/(COUNTIFS(Trades!$O$2:$O$1001,A12,Trades!$K$2:$K$1001,"&gt;0")+COUNTIFS(Trades!$O$2:$O$1001,A12,Trades!$K$2:$K$1001,"&lt;0")),""))</f>
      </c>
      <c r="D12" s="6">
        <f>IF(A12="","",SUMIF(Trades!$O$2:$O$1001,A12,Trades!$K$2:$K$1001))</f>
      </c>
      <c r="E12" s="6">
        <f>IFERROR(D12/B12,"")</f>
      </c>
      <c r="F12" s="9">
        <f>IF(A12="","",IFERROR(AVERAGEIF(Trades!$O$2:$O$1001,A12,Trades!$M$2:$M$1001),""))</f>
      </c>
    </row>
    <row r="13" spans="1:6" x14ac:dyDescent="0.25">
      <c r="A13" s="5"/>
      <c r="B13">
        <f>IF(A13="","",COUNTIF(Trades!$O$2:$O$1001,A13))</f>
      </c>
      <c r="C13" s="15">
        <f>IF(A13="","",IFERROR(COUNTIFS(Trades!$O$2:$O$1001,A13,Trades!$K$2:$K$1001,"&gt;0")/(COUNTIFS(Trades!$O$2:$O$1001,A13,Trades!$K$2:$K$1001,"&gt;0")+COUNTIFS(Trades!$O$2:$O$1001,A13,Trades!$K$2:$K$1001,"&lt;0")),""))</f>
      </c>
      <c r="D13" s="6">
        <f>IF(A13="","",SUMIF(Trades!$O$2:$O$1001,A13,Trades!$K$2:$K$1001))</f>
      </c>
      <c r="E13" s="6">
        <f>IFERROR(D13/B13,"")</f>
      </c>
      <c r="F13" s="9">
        <f>IF(A13="","",IFERROR(AVERAGEIF(Trades!$O$2:$O$1001,A13,Trades!$M$2:$M$1001),""))</f>
      </c>
    </row>
    <row r="14" spans="1:6" x14ac:dyDescent="0.25">
      <c r="A14" s="5"/>
      <c r="B14">
        <f>IF(A14="","",COUNTIF(Trades!$O$2:$O$1001,A14))</f>
      </c>
      <c r="C14" s="15">
        <f>IF(A14="","",IFERROR(COUNTIFS(Trades!$O$2:$O$1001,A14,Trades!$K$2:$K$1001,"&gt;0")/(COUNTIFS(Trades!$O$2:$O$1001,A14,Trades!$K$2:$K$1001,"&gt;0")+COUNTIFS(Trades!$O$2:$O$1001,A14,Trades!$K$2:$K$1001,"&lt;0")),""))</f>
      </c>
      <c r="D14" s="6">
        <f>IF(A14="","",SUMIF(Trades!$O$2:$O$1001,A14,Trades!$K$2:$K$1001))</f>
      </c>
      <c r="E14" s="6">
        <f>IFERROR(D14/B14,"")</f>
      </c>
      <c r="F14" s="9">
        <f>IF(A14="","",IFERROR(AVERAGEIF(Trades!$O$2:$O$1001,A14,Trades!$M$2:$M$1001),""))</f>
      </c>
    </row>
    <row r="15" spans="1:6" x14ac:dyDescent="0.25">
      <c r="A15" s="5"/>
      <c r="B15">
        <f>IF(A15="","",COUNTIF(Trades!$O$2:$O$1001,A15))</f>
      </c>
      <c r="C15" s="15">
        <f>IF(A15="","",IFERROR(COUNTIFS(Trades!$O$2:$O$1001,A15,Trades!$K$2:$K$1001,"&gt;0")/(COUNTIFS(Trades!$O$2:$O$1001,A15,Trades!$K$2:$K$1001,"&gt;0")+COUNTIFS(Trades!$O$2:$O$1001,A15,Trades!$K$2:$K$1001,"&lt;0")),""))</f>
      </c>
      <c r="D15" s="6">
        <f>IF(A15="","",SUMIF(Trades!$O$2:$O$1001,A15,Trades!$K$2:$K$1001))</f>
      </c>
      <c r="E15" s="6">
        <f>IFERROR(D15/B15,"")</f>
      </c>
      <c r="F15" s="9">
        <f>IF(A15="","",IFERROR(AVERAGEIF(Trades!$O$2:$O$1001,A15,Trades!$M$2:$M$1001),""))</f>
      </c>
    </row>
    <row r="16" spans="1:6" x14ac:dyDescent="0.25">
      <c r="A16" s="5"/>
      <c r="B16">
        <f>IF(A16="","",COUNTIF(Trades!$O$2:$O$1001,A16))</f>
      </c>
      <c r="C16" s="15">
        <f>IF(A16="","",IFERROR(COUNTIFS(Trades!$O$2:$O$1001,A16,Trades!$K$2:$K$1001,"&gt;0")/(COUNTIFS(Trades!$O$2:$O$1001,A16,Trades!$K$2:$K$1001,"&gt;0")+COUNTIFS(Trades!$O$2:$O$1001,A16,Trades!$K$2:$K$1001,"&lt;0")),""))</f>
      </c>
      <c r="D16" s="6">
        <f>IF(A16="","",SUMIF(Trades!$O$2:$O$1001,A16,Trades!$K$2:$K$1001))</f>
      </c>
      <c r="E16" s="6">
        <f>IFERROR(D16/B16,"")</f>
      </c>
      <c r="F16" s="9">
        <f>IF(A16="","",IFERROR(AVERAGEIF(Trades!$O$2:$O$1001,A16,Trades!$M$2:$M$1001),""))</f>
      </c>
    </row>
    <row r="17" spans="1:6" x14ac:dyDescent="0.25">
      <c r="A17" s="5"/>
      <c r="B17">
        <f>IF(A17="","",COUNTIF(Trades!$O$2:$O$1001,A17))</f>
      </c>
      <c r="C17" s="15">
        <f>IF(A17="","",IFERROR(COUNTIFS(Trades!$O$2:$O$1001,A17,Trades!$K$2:$K$1001,"&gt;0")/(COUNTIFS(Trades!$O$2:$O$1001,A17,Trades!$K$2:$K$1001,"&gt;0")+COUNTIFS(Trades!$O$2:$O$1001,A17,Trades!$K$2:$K$1001,"&lt;0")),""))</f>
      </c>
      <c r="D17" s="6">
        <f>IF(A17="","",SUMIF(Trades!$O$2:$O$1001,A17,Trades!$K$2:$K$1001))</f>
      </c>
      <c r="E17" s="6">
        <f>IFERROR(D17/B17,"")</f>
      </c>
      <c r="F17" s="9">
        <f>IF(A17="","",IFERROR(AVERAGEIF(Trades!$O$2:$O$1001,A17,Trades!$M$2:$M$1001),""))</f>
      </c>
    </row>
    <row r="18" spans="1:6" x14ac:dyDescent="0.25">
      <c r="A18" s="5"/>
      <c r="B18">
        <f>IF(A18="","",COUNTIF(Trades!$O$2:$O$1001,A18))</f>
      </c>
      <c r="C18" s="15">
        <f>IF(A18="","",IFERROR(COUNTIFS(Trades!$O$2:$O$1001,A18,Trades!$K$2:$K$1001,"&gt;0")/(COUNTIFS(Trades!$O$2:$O$1001,A18,Trades!$K$2:$K$1001,"&gt;0")+COUNTIFS(Trades!$O$2:$O$1001,A18,Trades!$K$2:$K$1001,"&lt;0")),""))</f>
      </c>
      <c r="D18" s="6">
        <f>IF(A18="","",SUMIF(Trades!$O$2:$O$1001,A18,Trades!$K$2:$K$1001))</f>
      </c>
      <c r="E18" s="6">
        <f>IFERROR(D18/B18,"")</f>
      </c>
      <c r="F18" s="9">
        <f>IF(A18="","",IFERROR(AVERAGEIF(Trades!$O$2:$O$1001,A18,Trades!$M$2:$M$1001),""))</f>
      </c>
    </row>
    <row r="19" spans="1:6" x14ac:dyDescent="0.25">
      <c r="A19" s="5"/>
      <c r="B19">
        <f>IF(A19="","",COUNTIF(Trades!$O$2:$O$1001,A19))</f>
      </c>
      <c r="C19" s="15">
        <f>IF(A19="","",IFERROR(COUNTIFS(Trades!$O$2:$O$1001,A19,Trades!$K$2:$K$1001,"&gt;0")/(COUNTIFS(Trades!$O$2:$O$1001,A19,Trades!$K$2:$K$1001,"&gt;0")+COUNTIFS(Trades!$O$2:$O$1001,A19,Trades!$K$2:$K$1001,"&lt;0")),""))</f>
      </c>
      <c r="D19" s="6">
        <f>IF(A19="","",SUMIF(Trades!$O$2:$O$1001,A19,Trades!$K$2:$K$1001))</f>
      </c>
      <c r="E19" s="6">
        <f>IFERROR(D19/B19,"")</f>
      </c>
      <c r="F19" s="9">
        <f>IF(A19="","",IFERROR(AVERAGEIF(Trades!$O$2:$O$1001,A19,Trades!$M$2:$M$1001),""))</f>
      </c>
    </row>
    <row r="20" spans="1:6" x14ac:dyDescent="0.25">
      <c r="A20" s="5"/>
      <c r="B20">
        <f>IF(A20="","",COUNTIF(Trades!$O$2:$O$1001,A20))</f>
      </c>
      <c r="C20" s="15">
        <f>IF(A20="","",IFERROR(COUNTIFS(Trades!$O$2:$O$1001,A20,Trades!$K$2:$K$1001,"&gt;0")/(COUNTIFS(Trades!$O$2:$O$1001,A20,Trades!$K$2:$K$1001,"&gt;0")+COUNTIFS(Trades!$O$2:$O$1001,A20,Trades!$K$2:$K$1001,"&lt;0")),""))</f>
      </c>
      <c r="D20" s="6">
        <f>IF(A20="","",SUMIF(Trades!$O$2:$O$1001,A20,Trades!$K$2:$K$1001))</f>
      </c>
      <c r="E20" s="6">
        <f>IFERROR(D20/B20,"")</f>
      </c>
      <c r="F20" s="9">
        <f>IF(A20="","",IFERROR(AVERAGEIF(Trades!$O$2:$O$1001,A20,Trades!$M$2:$M$1001),""))</f>
      </c>
    </row>
    <row r="21" spans="1:6" x14ac:dyDescent="0.25">
      <c r="A21" s="5"/>
      <c r="B21">
        <f>IF(A21="","",COUNTIF(Trades!$O$2:$O$1001,A21))</f>
      </c>
      <c r="C21" s="15">
        <f>IF(A21="","",IFERROR(COUNTIFS(Trades!$O$2:$O$1001,A21,Trades!$K$2:$K$1001,"&gt;0")/(COUNTIFS(Trades!$O$2:$O$1001,A21,Trades!$K$2:$K$1001,"&gt;0")+COUNTIFS(Trades!$O$2:$O$1001,A21,Trades!$K$2:$K$1001,"&lt;0")),""))</f>
      </c>
      <c r="D21" s="6">
        <f>IF(A21="","",SUMIF(Trades!$O$2:$O$1001,A21,Trades!$K$2:$K$1001))</f>
      </c>
      <c r="E21" s="6">
        <f>IFERROR(D21/B21,"")</f>
      </c>
      <c r="F21" s="9">
        <f>IF(A21="","",IFERROR(AVERAGEIF(Trades!$O$2:$O$1001,A21,Trades!$M$2:$M$1001),""))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Trades</vt:lpstr>
      <vt:lpstr>Summary</vt:lpstr>
      <vt:lpstr>By Strategy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ExpectancyIQ</dc:creator>
  <dc:title/>
  <dc:subject/>
  <dc:description/>
  <cp:keywords/>
  <cp:category/>
  <cp:lastModifiedBy>Unknown</cp:lastModifiedBy>
  <dcterms:created xsi:type="dcterms:W3CDTF">2026-10-14T00:00:00Z</dcterms:created>
  <dcterms:modified xsi:type="dcterms:W3CDTF">2026-10-14T18:54:16Z</dcterms:modified>
</cp:coreProperties>
</file>